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d\Desktop\"/>
    </mc:Choice>
  </mc:AlternateContent>
  <bookViews>
    <workbookView xWindow="0" yWindow="0" windowWidth="28800" windowHeight="12420"/>
  </bookViews>
  <sheets>
    <sheet name="ĐL suất ăn HS T2.10" sheetId="1" r:id="rId1"/>
  </sheets>
  <externalReferences>
    <externalReference r:id="rId2"/>
    <externalReference r:id="rId3"/>
    <externalReference r:id="rId4"/>
  </externalReferences>
  <definedNames>
    <definedName name="calo" localSheetId="0">#REF!</definedName>
    <definedName name="calo">#REF!</definedName>
    <definedName name="calo1">[2]calo1!$B:$E</definedName>
    <definedName name="_xlnm.Print_Area" localSheetId="0">'ĐL suất ăn HS T2.10'!$A$1:$M$91</definedName>
    <definedName name="THONGTIN_điachi">'[3]Thông tin'!$B$4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7" i="1" l="1"/>
  <c r="J86" i="1"/>
  <c r="F84" i="1"/>
  <c r="F83" i="1"/>
  <c r="F82" i="1"/>
  <c r="F81" i="1"/>
  <c r="F80" i="1"/>
  <c r="F79" i="1"/>
  <c r="F78" i="1"/>
  <c r="F77" i="1"/>
  <c r="F76" i="1"/>
  <c r="F75" i="1"/>
  <c r="F74" i="1"/>
  <c r="F73" i="1"/>
  <c r="F86" i="1" s="1"/>
  <c r="K73" i="1" s="1"/>
  <c r="B73" i="1"/>
  <c r="C72" i="1"/>
  <c r="B72" i="1"/>
  <c r="J71" i="1"/>
  <c r="F69" i="1"/>
  <c r="F68" i="1"/>
  <c r="F67" i="1"/>
  <c r="F66" i="1"/>
  <c r="F65" i="1"/>
  <c r="F64" i="1"/>
  <c r="F63" i="1"/>
  <c r="F62" i="1"/>
  <c r="F61" i="1"/>
  <c r="F60" i="1"/>
  <c r="G59" i="1"/>
  <c r="G71" i="1" s="1"/>
  <c r="F59" i="1"/>
  <c r="F71" i="1" s="1"/>
  <c r="K59" i="1" s="1"/>
  <c r="C59" i="1"/>
  <c r="C73" i="1" s="1"/>
  <c r="C58" i="1"/>
  <c r="B58" i="1"/>
  <c r="J57" i="1"/>
  <c r="H57" i="1"/>
  <c r="G57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57" i="1" s="1"/>
  <c r="K39" i="1" s="1"/>
  <c r="F40" i="1"/>
  <c r="F39" i="1"/>
  <c r="C38" i="1"/>
  <c r="B38" i="1"/>
  <c r="J37" i="1"/>
  <c r="F35" i="1"/>
  <c r="F34" i="1"/>
  <c r="F33" i="1"/>
  <c r="F32" i="1"/>
  <c r="F31" i="1"/>
  <c r="F30" i="1"/>
  <c r="F29" i="1"/>
  <c r="F28" i="1"/>
  <c r="F27" i="1"/>
  <c r="F26" i="1"/>
  <c r="F25" i="1"/>
  <c r="F37" i="1" s="1"/>
  <c r="K25" i="1" s="1"/>
  <c r="C25" i="1"/>
  <c r="H25" i="1" s="1"/>
  <c r="H37" i="1" s="1"/>
  <c r="C24" i="1"/>
  <c r="B24" i="1"/>
  <c r="J23" i="1"/>
  <c r="F21" i="1"/>
  <c r="F20" i="1"/>
  <c r="F19" i="1"/>
  <c r="F18" i="1"/>
  <c r="F17" i="1"/>
  <c r="F16" i="1"/>
  <c r="F15" i="1"/>
  <c r="F14" i="1"/>
  <c r="F13" i="1"/>
  <c r="F12" i="1"/>
  <c r="F11" i="1"/>
  <c r="H10" i="1"/>
  <c r="H23" i="1" s="1"/>
  <c r="G10" i="1"/>
  <c r="F10" i="1"/>
  <c r="F23" i="1" s="1"/>
  <c r="K10" i="1" s="1"/>
  <c r="C9" i="1"/>
  <c r="B9" i="1"/>
  <c r="L10" i="1" l="1"/>
  <c r="M10" i="1" s="1"/>
  <c r="L25" i="1"/>
  <c r="M25" i="1"/>
  <c r="L39" i="1"/>
  <c r="M39" i="1"/>
  <c r="L59" i="1"/>
  <c r="M59" i="1"/>
  <c r="L73" i="1"/>
  <c r="M73" i="1" s="1"/>
  <c r="G73" i="1"/>
  <c r="G86" i="1" s="1"/>
  <c r="H73" i="1"/>
  <c r="H86" i="1" s="1"/>
  <c r="G25" i="1"/>
  <c r="G37" i="1" s="1"/>
  <c r="H59" i="1"/>
  <c r="L87" i="1" l="1"/>
  <c r="N87" i="1" s="1"/>
</calcChain>
</file>

<file path=xl/sharedStrings.xml><?xml version="1.0" encoding="utf-8"?>
<sst xmlns="http://schemas.openxmlformats.org/spreadsheetml/2006/main" count="206" uniqueCount="99">
  <si>
    <t>CÔNG TY CỔ PHẦN DU LỊCH VÀ THỰC PHẨM SAO VIỆT</t>
  </si>
  <si>
    <t>Địa chỉ: Tổ 6 P.Thạch Bàn,Q Long Biên,Hà Nội. ---- MST: 0101827452</t>
  </si>
  <si>
    <t>TEL: 0913,315,004 - 0466.828.728 -  Email:thucphamsaoviet@gmail.com</t>
  </si>
  <si>
    <t>VAT</t>
  </si>
  <si>
    <t>ĐỊNH LƯỢNG KCAL SUẤT ĂN HỌC SINH BÁN TRÚ TRƯỜNG THCS ĐỨC GIANG NĂM HỌC 2023-2024</t>
  </si>
  <si>
    <t xml:space="preserve">Suất ăn 33.000đ trên một học sinh đã bao gồm VAT </t>
  </si>
  <si>
    <t xml:space="preserve">Tuần 2 và Tuần 4 Tháng  10/2023  </t>
  </si>
  <si>
    <t>Ghi chú : Định lượng chín chỉ có tính chất tham khảo. Rau và canh có thể thay đổi</t>
  </si>
  <si>
    <t>THỨ</t>
  </si>
  <si>
    <t>ĐL SỐNG</t>
  </si>
  <si>
    <t>ĐƠN GIÁ</t>
  </si>
  <si>
    <t>THÀNH TIỀN</t>
  </si>
  <si>
    <t>ĐL CHÍN</t>
  </si>
  <si>
    <t>KCALO</t>
  </si>
  <si>
    <t>PHỤ PHÍ</t>
  </si>
  <si>
    <t>GIÁ TRỊ</t>
  </si>
  <si>
    <t>TRƯỚC THUẾ</t>
  </si>
  <si>
    <t>TỔNG TIỀN</t>
  </si>
  <si>
    <t xml:space="preserve">Thực Phẩm </t>
  </si>
  <si>
    <t xml:space="preserve">Nguyên liệu </t>
  </si>
  <si>
    <t xml:space="preserve">Thứ Hai </t>
  </si>
  <si>
    <t>Cơm trắng</t>
  </si>
  <si>
    <t xml:space="preserve">Gạo Thơm </t>
  </si>
  <si>
    <t xml:space="preserve">Khí đốt </t>
  </si>
  <si>
    <t xml:space="preserve">Gà chiên giòn </t>
  </si>
  <si>
    <t xml:space="preserve">Gà </t>
  </si>
  <si>
    <t>CNV</t>
  </si>
  <si>
    <t>Bột chiên giòn</t>
  </si>
  <si>
    <t>KH</t>
  </si>
  <si>
    <t>Bột chiên xù</t>
  </si>
  <si>
    <t>Bảo hiểm</t>
  </si>
  <si>
    <t>Cá xay viên rán</t>
  </si>
  <si>
    <t>Cá viên</t>
  </si>
  <si>
    <t>Lãi</t>
  </si>
  <si>
    <t xml:space="preserve">Bắp cải xào </t>
  </si>
  <si>
    <t xml:space="preserve">Bắp cải </t>
  </si>
  <si>
    <t>Nước tẩy/rửa</t>
  </si>
  <si>
    <t xml:space="preserve">Cà chua </t>
  </si>
  <si>
    <t>Canh khoai tây nấu xương</t>
  </si>
  <si>
    <t xml:space="preserve">Khoai tây </t>
  </si>
  <si>
    <t>Cà rốt</t>
  </si>
  <si>
    <t>Hành lá</t>
  </si>
  <si>
    <t>Xương</t>
  </si>
  <si>
    <t>Dầu ăn</t>
  </si>
  <si>
    <t>Gia vị</t>
  </si>
  <si>
    <t>Tổng thứ Hai</t>
  </si>
  <si>
    <t xml:space="preserve">Thứ Ba </t>
  </si>
  <si>
    <t>Thịt chao củ quả</t>
  </si>
  <si>
    <t xml:space="preserve">Thịt lợn </t>
  </si>
  <si>
    <t>Hành tây</t>
  </si>
  <si>
    <t xml:space="preserve">Trứng cuộn hành rán </t>
  </si>
  <si>
    <t xml:space="preserve">Trứng Gà </t>
  </si>
  <si>
    <t xml:space="preserve">Hành Lá </t>
  </si>
  <si>
    <t>Giá xào cà rốt</t>
  </si>
  <si>
    <t>Giá đỗ</t>
  </si>
  <si>
    <t>Canh mồng tơi mướp</t>
  </si>
  <si>
    <t>Mồng tơi</t>
  </si>
  <si>
    <t>Mướp</t>
  </si>
  <si>
    <t>Tổng thứ Ba</t>
  </si>
  <si>
    <t>Thứ Tư</t>
  </si>
  <si>
    <t>Cơm rang</t>
  </si>
  <si>
    <t>Đỗ quả</t>
  </si>
  <si>
    <t xml:space="preserve">Ngô ngọt </t>
  </si>
  <si>
    <t>Giò chín</t>
  </si>
  <si>
    <t>Xúc xích chiên</t>
  </si>
  <si>
    <t>Xúc Xích</t>
  </si>
  <si>
    <t>Khoai tây chiên</t>
  </si>
  <si>
    <t>Dưa góp</t>
  </si>
  <si>
    <t>Dưa chuột</t>
  </si>
  <si>
    <t>Canh chua nấu thịt thả giá dứa</t>
  </si>
  <si>
    <t>Thịt Lợn</t>
  </si>
  <si>
    <t>Quả me chua</t>
  </si>
  <si>
    <t>Giá, dứa</t>
  </si>
  <si>
    <t>Gia vị chấm</t>
  </si>
  <si>
    <t>Tương ớt, tương cà, xì dầu</t>
  </si>
  <si>
    <t>Tổng thứ Tư</t>
  </si>
  <si>
    <t xml:space="preserve">Thứ Năm </t>
  </si>
  <si>
    <t xml:space="preserve">Cá tẩm rán </t>
  </si>
  <si>
    <t>Cá file</t>
  </si>
  <si>
    <t>Giò nạc rim nhạt</t>
  </si>
  <si>
    <t xml:space="preserve">Giò </t>
  </si>
  <si>
    <t>Cải ngọt xào nấm</t>
  </si>
  <si>
    <t>Cải ngọt</t>
  </si>
  <si>
    <t>Nấm hương</t>
  </si>
  <si>
    <t>Canh bắp cải nấu thịt</t>
  </si>
  <si>
    <t>Tổng thứ Năm</t>
  </si>
  <si>
    <t xml:space="preserve">Thứ Sáu </t>
  </si>
  <si>
    <t>Thịt thăn chiên xù</t>
  </si>
  <si>
    <t>Trứng kho cả quả</t>
  </si>
  <si>
    <t>Đường vàng</t>
  </si>
  <si>
    <t>Cải thảo xào cà rốt</t>
  </si>
  <si>
    <t>Cải thảo</t>
  </si>
  <si>
    <t>Canh rau ngót nấu thịt</t>
  </si>
  <si>
    <t>Thịt lợn xay</t>
  </si>
  <si>
    <t>Rau ngót</t>
  </si>
  <si>
    <t>Tổng thứ Sáu</t>
  </si>
  <si>
    <t xml:space="preserve">Tổng 5 ngày ăn </t>
  </si>
  <si>
    <t>ĐẠI DIỆN NHÀ TRƯỜNG</t>
  </si>
  <si>
    <t>ĐẠI DIỆN CÔNG 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</si>
</sst>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  <charset val="163"/>
    </font>
    <font>
      <b/>
      <sz val="14"/>
      <color indexed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i/>
      <sz val="10"/>
      <color indexed="12"/>
      <name val="Times New Roman"/>
      <family val="1"/>
    </font>
    <font>
      <sz val="11"/>
      <color rgb="FFFF0000"/>
      <name val="Times New Roman"/>
      <family val="1"/>
    </font>
    <font>
      <b/>
      <sz val="14"/>
      <color indexed="10"/>
      <name val="Times New Roman"/>
      <family val="1"/>
    </font>
    <font>
      <sz val="10"/>
      <name val="Arial"/>
      <family val="2"/>
    </font>
    <font>
      <b/>
      <i/>
      <sz val="13"/>
      <color indexed="10"/>
      <name val="Times New Roman"/>
      <family val="1"/>
    </font>
    <font>
      <b/>
      <sz val="13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8" fillId="0" borderId="0"/>
    <xf numFmtId="0" fontId="16" fillId="0" borderId="0"/>
  </cellStyleXfs>
  <cellXfs count="97">
    <xf numFmtId="0" fontId="0" fillId="0" borderId="0" xfId="0"/>
    <xf numFmtId="0" fontId="2" fillId="0" borderId="0" xfId="2" applyFont="1" applyBorder="1" applyAlignment="1">
      <alignment horizontal="center" vertical="center"/>
    </xf>
    <xf numFmtId="0" fontId="4" fillId="0" borderId="0" xfId="0" applyFont="1"/>
    <xf numFmtId="43" fontId="4" fillId="0" borderId="0" xfId="1" applyFont="1"/>
    <xf numFmtId="0" fontId="5" fillId="0" borderId="0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/>
    </xf>
    <xf numFmtId="0" fontId="4" fillId="3" borderId="0" xfId="0" applyFont="1" applyFill="1"/>
    <xf numFmtId="0" fontId="9" fillId="3" borderId="0" xfId="3" applyFont="1" applyFill="1" applyBorder="1" applyAlignment="1">
      <alignment horizontal="center"/>
    </xf>
    <xf numFmtId="43" fontId="4" fillId="3" borderId="0" xfId="1" applyFont="1" applyFill="1"/>
    <xf numFmtId="0" fontId="10" fillId="3" borderId="0" xfId="2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2" fillId="0" borderId="0" xfId="2" applyFont="1" applyAlignment="1"/>
    <xf numFmtId="0" fontId="11" fillId="0" borderId="2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3" fillId="4" borderId="1" xfId="3" applyNumberFormat="1" applyFont="1" applyFill="1" applyBorder="1" applyAlignment="1">
      <alignment horizontal="center" vertical="center" wrapText="1"/>
    </xf>
    <xf numFmtId="3" fontId="13" fillId="4" borderId="1" xfId="3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/>
    <xf numFmtId="0" fontId="4" fillId="3" borderId="1" xfId="0" applyNumberFormat="1" applyFont="1" applyFill="1" applyBorder="1"/>
    <xf numFmtId="164" fontId="4" fillId="3" borderId="1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vertical="center"/>
    </xf>
    <xf numFmtId="3" fontId="14" fillId="3" borderId="1" xfId="3" applyNumberFormat="1" applyFont="1" applyFill="1" applyBorder="1" applyAlignment="1">
      <alignment vertical="center"/>
    </xf>
    <xf numFmtId="3" fontId="14" fillId="3" borderId="1" xfId="3" applyNumberFormat="1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>
      <alignment horizontal="center" vertical="center"/>
    </xf>
    <xf numFmtId="164" fontId="15" fillId="3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 wrapText="1"/>
    </xf>
    <xf numFmtId="0" fontId="14" fillId="0" borderId="1" xfId="4" applyFont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3" fontId="4" fillId="3" borderId="1" xfId="0" applyNumberFormat="1" applyFont="1" applyFill="1" applyBorder="1"/>
    <xf numFmtId="0" fontId="4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vertical="center"/>
    </xf>
    <xf numFmtId="0" fontId="4" fillId="0" borderId="1" xfId="0" applyFont="1" applyBorder="1"/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1" xfId="0" applyNumberFormat="1" applyFont="1" applyFill="1" applyBorder="1"/>
    <xf numFmtId="0" fontId="4" fillId="3" borderId="5" xfId="0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15" fillId="3" borderId="5" xfId="0" applyNumberFormat="1" applyFont="1" applyFill="1" applyBorder="1" applyAlignment="1">
      <alignment vertical="center"/>
    </xf>
    <xf numFmtId="0" fontId="17" fillId="4" borderId="1" xfId="3" applyNumberFormat="1" applyFont="1" applyFill="1" applyBorder="1" applyAlignment="1">
      <alignment horizontal="center" vertical="center" wrapText="1"/>
    </xf>
    <xf numFmtId="3" fontId="17" fillId="4" borderId="1" xfId="3" applyNumberFormat="1" applyFont="1" applyFill="1" applyBorder="1" applyAlignment="1">
      <alignment horizontal="center" vertical="center" wrapText="1"/>
    </xf>
    <xf numFmtId="3" fontId="4" fillId="3" borderId="1" xfId="3" applyNumberFormat="1" applyFont="1" applyFill="1" applyBorder="1" applyAlignment="1">
      <alignment vertical="center"/>
    </xf>
    <xf numFmtId="3" fontId="4" fillId="3" borderId="3" xfId="0" applyNumberFormat="1" applyFont="1" applyFill="1" applyBorder="1" applyAlignment="1">
      <alignment horizontal="center" vertical="center"/>
    </xf>
    <xf numFmtId="3" fontId="15" fillId="3" borderId="3" xfId="0" applyNumberFormat="1" applyFont="1" applyFill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3" borderId="1" xfId="0" applyFont="1" applyFill="1" applyBorder="1" applyAlignment="1">
      <alignment wrapText="1"/>
    </xf>
    <xf numFmtId="3" fontId="4" fillId="3" borderId="4" xfId="0" applyNumberFormat="1" applyFont="1" applyFill="1" applyBorder="1" applyAlignment="1">
      <alignment horizontal="center" vertical="center"/>
    </xf>
    <xf numFmtId="3" fontId="15" fillId="3" borderId="4" xfId="0" applyNumberFormat="1" applyFont="1" applyFill="1" applyBorder="1" applyAlignment="1">
      <alignment horizontal="center" vertical="center"/>
    </xf>
    <xf numFmtId="0" fontId="14" fillId="0" borderId="3" xfId="4" applyFont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 wrapText="1"/>
    </xf>
    <xf numFmtId="0" fontId="15" fillId="3" borderId="1" xfId="0" applyNumberFormat="1" applyFont="1" applyFill="1" applyBorder="1"/>
    <xf numFmtId="3" fontId="4" fillId="3" borderId="5" xfId="0" applyNumberFormat="1" applyFont="1" applyFill="1" applyBorder="1" applyAlignment="1">
      <alignment horizontal="center" vertical="center"/>
    </xf>
    <xf numFmtId="3" fontId="15" fillId="3" borderId="5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vertical="center"/>
    </xf>
    <xf numFmtId="0" fontId="4" fillId="3" borderId="1" xfId="0" applyNumberFormat="1" applyFont="1" applyFill="1" applyBorder="1" applyAlignment="1"/>
    <xf numFmtId="0" fontId="4" fillId="3" borderId="5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wrapText="1"/>
    </xf>
    <xf numFmtId="0" fontId="4" fillId="3" borderId="6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165" fontId="4" fillId="3" borderId="1" xfId="0" applyNumberFormat="1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/>
    </xf>
    <xf numFmtId="0" fontId="14" fillId="3" borderId="1" xfId="4" applyFont="1" applyFill="1" applyBorder="1" applyAlignment="1">
      <alignment horizontal="left" vertical="center"/>
    </xf>
    <xf numFmtId="166" fontId="4" fillId="3" borderId="1" xfId="0" applyNumberFormat="1" applyFont="1" applyFill="1" applyBorder="1"/>
    <xf numFmtId="0" fontId="4" fillId="3" borderId="5" xfId="0" applyFont="1" applyFill="1" applyBorder="1" applyAlignment="1">
      <alignment vertical="center" wrapText="1"/>
    </xf>
    <xf numFmtId="165" fontId="15" fillId="3" borderId="1" xfId="1" applyNumberFormat="1" applyFont="1" applyFill="1" applyBorder="1"/>
    <xf numFmtId="164" fontId="15" fillId="3" borderId="1" xfId="1" applyNumberFormat="1" applyFont="1" applyFill="1" applyBorder="1"/>
    <xf numFmtId="0" fontId="4" fillId="3" borderId="3" xfId="0" applyFont="1" applyFill="1" applyBorder="1" applyAlignment="1">
      <alignment vertical="center"/>
    </xf>
    <xf numFmtId="0" fontId="14" fillId="0" borderId="3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3" fontId="6" fillId="3" borderId="1" xfId="0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3" borderId="0" xfId="0" applyNumberFormat="1" applyFont="1" applyFill="1"/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  <xf numFmtId="0" fontId="4" fillId="3" borderId="0" xfId="0" applyNumberFormat="1" applyFont="1" applyFill="1"/>
    <xf numFmtId="3" fontId="15" fillId="3" borderId="0" xfId="0" applyNumberFormat="1" applyFont="1" applyFill="1" applyAlignment="1">
      <alignment vertical="center"/>
    </xf>
    <xf numFmtId="3" fontId="15" fillId="0" borderId="0" xfId="0" applyNumberFormat="1" applyFont="1" applyAlignment="1">
      <alignment vertical="center"/>
    </xf>
    <xf numFmtId="3" fontId="15" fillId="3" borderId="0" xfId="0" applyNumberFormat="1" applyFont="1" applyFill="1"/>
    <xf numFmtId="0" fontId="4" fillId="0" borderId="0" xfId="0" applyNumberFormat="1" applyFont="1"/>
    <xf numFmtId="3" fontId="15" fillId="0" borderId="0" xfId="0" applyNumberFormat="1" applyFont="1"/>
  </cellXfs>
  <cellStyles count="5">
    <cellStyle name="Comma" xfId="1" builtinId="3"/>
    <cellStyle name="Normal" xfId="0" builtinId="0"/>
    <cellStyle name="Normal 2 2 2 2 2" xfId="3"/>
    <cellStyle name="Normal 3 2 6" xfId="4"/>
    <cellStyle name="Normal_Tban A (1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0</xdr:row>
      <xdr:rowOff>0</xdr:rowOff>
    </xdr:from>
    <xdr:ext cx="1743074" cy="1381125"/>
    <xdr:pic>
      <xdr:nvPicPr>
        <xdr:cNvPr id="2" name="Picture 1" descr="Sao viet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0"/>
          <a:ext cx="1743074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0082023.%20T&#272;%20ch&#7889;t%20c&#225;c%20tr&#432;&#7901;ng/30082023.&#272;L%20Th&#7921;c%20&#273;&#417;n%20tr&#432;&#7901;ng%20THCS%20&#272;&#7913;c%20Gia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den\Downloads\Th&#7921;c%20&#273;&#417;n%20&#273;&#7883;nh%20l&#432;&#7907;ng%20FPT%20th&#225;ng%2002.2022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T%20UP%20TH&#7920;C%20&#272;&#416;N\Th&#7921;c%20&#272;&#417;n%20v&#224;%20Phi&#7871;u%20Xu&#7845;t%20Kho%20-%20E%20H&#224;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Đ GV"/>
      <sheetName val="ĐL suất ăn GV"/>
      <sheetName val="TĐ HS"/>
      <sheetName val="ĐL suất ăn HS T1."/>
      <sheetName val="TĐ HS dán bảng"/>
      <sheetName val="TĐ HS (2)"/>
      <sheetName val="ĐL suất ăn HS T2."/>
      <sheetName val="ĐL suất ăn HS T3."/>
      <sheetName val="ĐL suất ăn HS T4."/>
      <sheetName val="ĐL suất ăn HS T2.."/>
      <sheetName val="XK5.9"/>
      <sheetName val="ĐL suất ăn HS T3.."/>
      <sheetName val="ĐL suất ăn HS T3.. (2)"/>
      <sheetName val="ĐL suất ăn HS T3 chốt"/>
      <sheetName val="XK6.9"/>
      <sheetName val="XK8.9"/>
      <sheetName val="XK11.9"/>
      <sheetName val="XK12.9"/>
      <sheetName val="XK13.9"/>
      <sheetName val="XK14.9"/>
      <sheetName val="XK15.9"/>
      <sheetName val="TĐ HS dán bảng T1"/>
      <sheetName val="TĐ HS dán bảng T2"/>
      <sheetName val="ĐL suất ăn HS T4"/>
      <sheetName val="ĐL suất ăn HS 35k T1.10"/>
      <sheetName val="ĐL suất ăn HS 33k T1.10"/>
      <sheetName val="ĐL suất ăn HS T2.10"/>
      <sheetName val="DANH SÁCH HÀNG HÓA, DỊCH VỤ"/>
      <sheetName val="Công thức excel"/>
      <sheetName val="Thực đơn món"/>
      <sheetName val="ĐL suất ăn HS (3)"/>
      <sheetName val="Sheet4"/>
    </sheetNames>
    <sheetDataSet>
      <sheetData sheetId="0"/>
      <sheetData sheetId="1"/>
      <sheetData sheetId="2">
        <row r="10">
          <cell r="F10" t="str">
            <v>Cơm trắng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3">
          <cell r="C3" t="str">
            <v xml:space="preserve">Bắp cải </v>
          </cell>
          <cell r="G3">
            <v>0.4</v>
          </cell>
          <cell r="H3">
            <v>29</v>
          </cell>
        </row>
        <row r="4">
          <cell r="C4" t="str">
            <v>Cá Basa File</v>
          </cell>
          <cell r="G4">
            <v>0.8</v>
          </cell>
          <cell r="H4">
            <v>199</v>
          </cell>
        </row>
        <row r="5">
          <cell r="C5" t="str">
            <v>Cá Basa cắt khúc</v>
          </cell>
          <cell r="G5">
            <v>0.8</v>
          </cell>
          <cell r="H5">
            <v>199</v>
          </cell>
        </row>
        <row r="6">
          <cell r="C6" t="str">
            <v>Bầu</v>
          </cell>
          <cell r="G6">
            <v>0.7</v>
          </cell>
          <cell r="H6">
            <v>14</v>
          </cell>
        </row>
        <row r="7">
          <cell r="C7" t="str">
            <v>Bí đỏ</v>
          </cell>
          <cell r="G7">
            <v>0.7</v>
          </cell>
          <cell r="H7">
            <v>27</v>
          </cell>
        </row>
        <row r="8">
          <cell r="C8" t="str">
            <v>Bí đỏ non</v>
          </cell>
          <cell r="G8">
            <v>0.7</v>
          </cell>
          <cell r="H8">
            <v>27</v>
          </cell>
        </row>
        <row r="9">
          <cell r="C9" t="str">
            <v>Bí ngòi</v>
          </cell>
        </row>
        <row r="10">
          <cell r="C10" t="str">
            <v xml:space="preserve">Bí xanh </v>
          </cell>
          <cell r="G10">
            <v>0.7</v>
          </cell>
          <cell r="H10">
            <v>12</v>
          </cell>
        </row>
        <row r="11">
          <cell r="C11" t="str">
            <v>Bơ</v>
          </cell>
          <cell r="H11">
            <v>756</v>
          </cell>
        </row>
        <row r="12">
          <cell r="C12" t="str">
            <v>Bột bắp</v>
          </cell>
        </row>
        <row r="13">
          <cell r="C13" t="str">
            <v>Bột canh</v>
          </cell>
        </row>
        <row r="14">
          <cell r="C14" t="str">
            <v>Bột mì</v>
          </cell>
        </row>
        <row r="15">
          <cell r="C15" t="str">
            <v>Bột mỳ</v>
          </cell>
        </row>
        <row r="16">
          <cell r="C16" t="str">
            <v>Bột Nghệ</v>
          </cell>
          <cell r="H16">
            <v>360</v>
          </cell>
        </row>
        <row r="17">
          <cell r="C17" t="str">
            <v>Bột Tôm</v>
          </cell>
          <cell r="G17">
            <v>0.8</v>
          </cell>
        </row>
        <row r="18">
          <cell r="C18" t="str">
            <v xml:space="preserve">Bột xù </v>
          </cell>
          <cell r="G18">
            <v>1</v>
          </cell>
        </row>
        <row r="19">
          <cell r="C19" t="str">
            <v xml:space="preserve">Cà chua </v>
          </cell>
          <cell r="G19">
            <v>0.6</v>
          </cell>
          <cell r="H19">
            <v>19</v>
          </cell>
        </row>
        <row r="20">
          <cell r="C20" t="str">
            <v xml:space="preserve">Cải Canh </v>
          </cell>
          <cell r="G20">
            <v>0.7</v>
          </cell>
          <cell r="H20">
            <v>15</v>
          </cell>
        </row>
        <row r="21">
          <cell r="C21" t="str">
            <v>Cải chíp</v>
          </cell>
          <cell r="G21">
            <v>0.7</v>
          </cell>
          <cell r="H21">
            <v>17</v>
          </cell>
        </row>
        <row r="22">
          <cell r="C22" t="str">
            <v>Cải cúc</v>
          </cell>
          <cell r="G22">
            <v>0.7</v>
          </cell>
          <cell r="H22">
            <v>14</v>
          </cell>
        </row>
        <row r="23">
          <cell r="C23" t="str">
            <v>Cải ngồng</v>
          </cell>
          <cell r="G23">
            <v>0.7</v>
          </cell>
          <cell r="H23">
            <v>17</v>
          </cell>
        </row>
        <row r="24">
          <cell r="C24" t="str">
            <v>Cải ngọt</v>
          </cell>
          <cell r="G24">
            <v>0.7</v>
          </cell>
          <cell r="H24">
            <v>17</v>
          </cell>
        </row>
        <row r="25">
          <cell r="C25" t="str">
            <v>Cải thảo</v>
          </cell>
          <cell r="G25">
            <v>0.7</v>
          </cell>
          <cell r="H25">
            <v>17</v>
          </cell>
        </row>
        <row r="26">
          <cell r="C26" t="str">
            <v>Quả cam</v>
          </cell>
          <cell r="H26">
            <v>37</v>
          </cell>
        </row>
        <row r="27">
          <cell r="C27" t="str">
            <v>Cần tây</v>
          </cell>
          <cell r="G27">
            <v>0.7</v>
          </cell>
          <cell r="H27">
            <v>48</v>
          </cell>
        </row>
        <row r="28">
          <cell r="C28" t="str">
            <v>Cần tỏi</v>
          </cell>
          <cell r="G28">
            <v>0.7</v>
          </cell>
          <cell r="H28">
            <v>48</v>
          </cell>
        </row>
        <row r="29">
          <cell r="C29" t="str">
            <v>Cari bơ</v>
          </cell>
          <cell r="H29">
            <v>282.5</v>
          </cell>
        </row>
        <row r="30">
          <cell r="C30" t="str">
            <v>Cá file</v>
          </cell>
          <cell r="G30">
            <v>0.9</v>
          </cell>
          <cell r="H30">
            <v>199</v>
          </cell>
        </row>
        <row r="31">
          <cell r="C31" t="str">
            <v>Cà rốt</v>
          </cell>
          <cell r="G31">
            <v>0.7</v>
          </cell>
          <cell r="H31">
            <v>38</v>
          </cell>
        </row>
        <row r="32">
          <cell r="C32" t="str">
            <v>Cà tím</v>
          </cell>
          <cell r="G32">
            <v>0.7</v>
          </cell>
          <cell r="H32">
            <v>22</v>
          </cell>
        </row>
        <row r="33">
          <cell r="C33" t="str">
            <v>Cá trắm</v>
          </cell>
          <cell r="G33">
            <v>0.9</v>
          </cell>
          <cell r="H33">
            <v>97</v>
          </cell>
        </row>
        <row r="34">
          <cell r="C34" t="str">
            <v>Cá trôi</v>
          </cell>
          <cell r="G34">
            <v>0.9</v>
          </cell>
          <cell r="H34">
            <v>127</v>
          </cell>
        </row>
        <row r="35">
          <cell r="C35" t="str">
            <v>Cá trôi phi lê (1-1.2)</v>
          </cell>
          <cell r="G35">
            <v>0.9</v>
          </cell>
          <cell r="H35">
            <v>127</v>
          </cell>
        </row>
        <row r="36">
          <cell r="C36" t="str">
            <v xml:space="preserve">Cá viên </v>
          </cell>
          <cell r="G36">
            <v>0.9</v>
          </cell>
          <cell r="H36">
            <v>99.6</v>
          </cell>
        </row>
        <row r="37">
          <cell r="C37" t="str">
            <v>Cá viên KITKOOL 500G 80V KK*42g</v>
          </cell>
          <cell r="G37">
            <v>0.9</v>
          </cell>
          <cell r="H37">
            <v>99.6</v>
          </cell>
        </row>
        <row r="38">
          <cell r="C38" t="str">
            <v>Chả cá</v>
          </cell>
          <cell r="G38">
            <v>0.9</v>
          </cell>
        </row>
        <row r="39">
          <cell r="C39" t="str">
            <v>Chả lợn</v>
          </cell>
          <cell r="G39">
            <v>0.9</v>
          </cell>
          <cell r="H39">
            <v>517</v>
          </cell>
        </row>
        <row r="40">
          <cell r="C40" t="str">
            <v>Quả chanh</v>
          </cell>
        </row>
        <row r="41">
          <cell r="C41" t="str">
            <v>Chả quế</v>
          </cell>
          <cell r="G41">
            <v>0.9</v>
          </cell>
          <cell r="H41">
            <v>416</v>
          </cell>
        </row>
        <row r="42">
          <cell r="C42" t="str">
            <v>Bột chiên giòn</v>
          </cell>
          <cell r="G42">
            <v>1</v>
          </cell>
        </row>
        <row r="43">
          <cell r="C43" t="str">
            <v>Bột chiên giòn (150g/ gói)</v>
          </cell>
          <cell r="G43">
            <v>1</v>
          </cell>
        </row>
        <row r="44">
          <cell r="C44" t="str">
            <v>Bột chiên xù</v>
          </cell>
          <cell r="G44">
            <v>1</v>
          </cell>
        </row>
        <row r="45">
          <cell r="C45" t="str">
            <v>Chuối chín</v>
          </cell>
          <cell r="H45">
            <v>97</v>
          </cell>
        </row>
        <row r="46">
          <cell r="C46" t="str">
            <v>Chuối xanh</v>
          </cell>
          <cell r="H46">
            <v>74</v>
          </cell>
        </row>
        <row r="47">
          <cell r="C47" t="str">
            <v>Cua xay</v>
          </cell>
          <cell r="G47">
            <v>0.8</v>
          </cell>
          <cell r="H47">
            <v>86.9</v>
          </cell>
        </row>
        <row r="48">
          <cell r="C48" t="str">
            <v>Củ cải / Củ rau</v>
          </cell>
          <cell r="G48">
            <v>0.7</v>
          </cell>
          <cell r="H48">
            <v>21</v>
          </cell>
        </row>
        <row r="49">
          <cell r="C49" t="str">
            <v>Củ đậu</v>
          </cell>
          <cell r="G49">
            <v>0.7</v>
          </cell>
          <cell r="H49">
            <v>28</v>
          </cell>
        </row>
        <row r="50">
          <cell r="C50" t="str">
            <v>Củ rền</v>
          </cell>
          <cell r="G50">
            <v>0.7</v>
          </cell>
          <cell r="H50">
            <v>30</v>
          </cell>
        </row>
        <row r="51">
          <cell r="C51" t="str">
            <v xml:space="preserve">Dấm </v>
          </cell>
        </row>
        <row r="52">
          <cell r="C52" t="str">
            <v>Bánh đa nem</v>
          </cell>
        </row>
        <row r="53">
          <cell r="C53" t="str">
            <v>Dầu ăn bịch (18L/1 bịch)</v>
          </cell>
        </row>
        <row r="54">
          <cell r="C54" t="str">
            <v>Dầu ăn can (5L/1 can)</v>
          </cell>
        </row>
        <row r="55">
          <cell r="C55" t="str">
            <v>Dầu điều</v>
          </cell>
        </row>
        <row r="56">
          <cell r="C56" t="str">
            <v>Dầu ăn Đậu nành (18L/1 can)</v>
          </cell>
        </row>
        <row r="57">
          <cell r="C57" t="str">
            <v>Dầu hào bé (350ml/chai)</v>
          </cell>
        </row>
        <row r="58">
          <cell r="C58" t="str">
            <v>Dầu hào to (1.2l/chai)</v>
          </cell>
        </row>
        <row r="59">
          <cell r="C59" t="str">
            <v xml:space="preserve">Dầu hào </v>
          </cell>
        </row>
        <row r="60">
          <cell r="C60" t="str">
            <v>Đậu phụ sạch</v>
          </cell>
          <cell r="G60">
            <v>0.7</v>
          </cell>
        </row>
        <row r="61">
          <cell r="C61" t="str">
            <v>Bò dẻ xườn</v>
          </cell>
          <cell r="G61">
            <v>0.9</v>
          </cell>
          <cell r="H61">
            <v>282</v>
          </cell>
        </row>
        <row r="62">
          <cell r="C62" t="str">
            <v>Dầu đậu nành LIvvy 5Lx4 Can</v>
          </cell>
        </row>
        <row r="63">
          <cell r="C63" t="str">
            <v>Đỗ quả</v>
          </cell>
          <cell r="G63">
            <v>0.7</v>
          </cell>
          <cell r="H63">
            <v>73</v>
          </cell>
        </row>
        <row r="64">
          <cell r="C64" t="str">
            <v>Dầu đậu nành Tiara 1L x12 chai</v>
          </cell>
        </row>
        <row r="65">
          <cell r="C65" t="str">
            <v>Dầu thực vật Goldfry 18kg (Mua 2T KM 1 chai nành 1 L)</v>
          </cell>
        </row>
        <row r="66">
          <cell r="C66" t="str">
            <v>Quả dứa</v>
          </cell>
          <cell r="G66">
            <v>0.7</v>
          </cell>
          <cell r="H66">
            <v>29</v>
          </cell>
        </row>
        <row r="67">
          <cell r="C67" t="str">
            <v>Dưa cải muối</v>
          </cell>
        </row>
        <row r="68">
          <cell r="C68" t="str">
            <v>Dưa chuột</v>
          </cell>
          <cell r="H68">
            <v>15</v>
          </cell>
        </row>
        <row r="69">
          <cell r="C69" t="str">
            <v>Dưa củ</v>
          </cell>
          <cell r="H69">
            <v>18</v>
          </cell>
        </row>
        <row r="70">
          <cell r="C70" t="str">
            <v>Dưa hấu</v>
          </cell>
          <cell r="H70">
            <v>16</v>
          </cell>
        </row>
        <row r="71">
          <cell r="C71" t="str">
            <v>Đùi gà ta</v>
          </cell>
        </row>
        <row r="72">
          <cell r="C72" t="str">
            <v>Đùi gà công nghiệp</v>
          </cell>
        </row>
        <row r="73">
          <cell r="C73" t="str">
            <v>Đường đỏ</v>
          </cell>
        </row>
        <row r="74">
          <cell r="C74" t="str">
            <v>Đường thốt nốt</v>
          </cell>
        </row>
        <row r="75">
          <cell r="C75" t="str">
            <v>Đường Trắng</v>
          </cell>
          <cell r="G75">
            <v>1</v>
          </cell>
          <cell r="H75">
            <v>397</v>
          </cell>
        </row>
        <row r="76">
          <cell r="C76" t="str">
            <v xml:space="preserve">Đường vàng </v>
          </cell>
          <cell r="G76">
            <v>1</v>
          </cell>
          <cell r="H76">
            <v>397</v>
          </cell>
        </row>
        <row r="77">
          <cell r="C77" t="str">
            <v>GÀ 14</v>
          </cell>
        </row>
        <row r="78">
          <cell r="C78" t="str">
            <v>Thịt gà công nghiệp</v>
          </cell>
          <cell r="G78">
            <v>0.8</v>
          </cell>
          <cell r="H78">
            <v>300</v>
          </cell>
        </row>
        <row r="79">
          <cell r="C79" t="str">
            <v>Gà  File có da</v>
          </cell>
          <cell r="G79">
            <v>0.8</v>
          </cell>
          <cell r="H79">
            <v>300</v>
          </cell>
        </row>
        <row r="80">
          <cell r="C80" t="str">
            <v>Thịt Gà File</v>
          </cell>
          <cell r="G80">
            <v>0.8</v>
          </cell>
          <cell r="H80">
            <v>300</v>
          </cell>
        </row>
        <row r="81">
          <cell r="C81" t="str">
            <v>Gà già đùi</v>
          </cell>
        </row>
        <row r="82">
          <cell r="C82" t="str">
            <v>Gà già File</v>
          </cell>
        </row>
        <row r="83">
          <cell r="C83" t="str">
            <v>Gà má đùi</v>
          </cell>
        </row>
        <row r="84">
          <cell r="C84" t="str">
            <v>Gà nguyên con ĐL, 10kg/box</v>
          </cell>
        </row>
        <row r="85">
          <cell r="C85" t="str">
            <v>Gạo nếp</v>
          </cell>
          <cell r="H85">
            <v>344</v>
          </cell>
        </row>
        <row r="86">
          <cell r="C86" t="str">
            <v>Giá đỗ</v>
          </cell>
          <cell r="G86">
            <v>0.7</v>
          </cell>
          <cell r="H86">
            <v>44</v>
          </cell>
        </row>
        <row r="87">
          <cell r="C87" t="str">
            <v>Giò chín</v>
          </cell>
          <cell r="G87">
            <v>0.9</v>
          </cell>
          <cell r="H87">
            <v>176</v>
          </cell>
        </row>
        <row r="88">
          <cell r="C88" t="str">
            <v>Giò sống</v>
          </cell>
          <cell r="G88">
            <v>0.9</v>
          </cell>
          <cell r="H88">
            <v>176</v>
          </cell>
        </row>
        <row r="89">
          <cell r="C89" t="str">
            <v xml:space="preserve">Gừng Củ </v>
          </cell>
          <cell r="G89">
            <v>0.7</v>
          </cell>
          <cell r="H89">
            <v>25</v>
          </cell>
        </row>
        <row r="90">
          <cell r="C90" t="str">
            <v xml:space="preserve">Hành Lá </v>
          </cell>
          <cell r="G90">
            <v>0.7</v>
          </cell>
          <cell r="H90">
            <v>36</v>
          </cell>
        </row>
        <row r="91">
          <cell r="C91" t="str">
            <v>Hành tây</v>
          </cell>
          <cell r="G91">
            <v>0.7</v>
          </cell>
          <cell r="H91">
            <v>41</v>
          </cell>
        </row>
        <row r="92">
          <cell r="C92" t="str">
            <v xml:space="preserve">Khoai tây </v>
          </cell>
          <cell r="G92">
            <v>0.8</v>
          </cell>
          <cell r="H92">
            <v>93</v>
          </cell>
        </row>
        <row r="93">
          <cell r="C93" t="str">
            <v>Kinh giới</v>
          </cell>
          <cell r="H93">
            <v>22</v>
          </cell>
        </row>
        <row r="94">
          <cell r="C94" t="str">
            <v>Lạc</v>
          </cell>
          <cell r="G94">
            <v>0.8</v>
          </cell>
          <cell r="H94">
            <v>680</v>
          </cell>
        </row>
        <row r="95">
          <cell r="C95" t="str">
            <v>Lá chanh</v>
          </cell>
        </row>
        <row r="96">
          <cell r="C96" t="str">
            <v>Lạc rang</v>
          </cell>
          <cell r="G96">
            <v>0.8</v>
          </cell>
          <cell r="H96">
            <v>680</v>
          </cell>
        </row>
        <row r="97">
          <cell r="C97" t="str">
            <v>Lá lốt</v>
          </cell>
          <cell r="G97">
            <v>0.7</v>
          </cell>
          <cell r="H97">
            <v>39</v>
          </cell>
        </row>
        <row r="98">
          <cell r="C98" t="str">
            <v>Lườn gà File</v>
          </cell>
          <cell r="G98">
            <v>0.9</v>
          </cell>
          <cell r="H98">
            <v>300</v>
          </cell>
        </row>
        <row r="99">
          <cell r="C99" t="str">
            <v>Măng lá/củ</v>
          </cell>
          <cell r="G99">
            <v>0.7</v>
          </cell>
          <cell r="H99">
            <v>11</v>
          </cell>
        </row>
        <row r="100">
          <cell r="C100" t="str">
            <v>Măng tươi</v>
          </cell>
          <cell r="G100">
            <v>0.7</v>
          </cell>
          <cell r="H100">
            <v>11</v>
          </cell>
        </row>
        <row r="101">
          <cell r="C101" t="str">
            <v>Quả me chua</v>
          </cell>
          <cell r="G101">
            <v>0.7</v>
          </cell>
          <cell r="H101">
            <v>36</v>
          </cell>
        </row>
        <row r="102">
          <cell r="C102" t="str">
            <v>Me chín</v>
          </cell>
          <cell r="G102">
            <v>0.6</v>
          </cell>
          <cell r="H102">
            <v>36</v>
          </cell>
        </row>
        <row r="103">
          <cell r="C103" t="str">
            <v>Mộc nhĩ</v>
          </cell>
          <cell r="H103">
            <v>304</v>
          </cell>
        </row>
        <row r="104">
          <cell r="C104" t="str">
            <v>Mồng tơi</v>
          </cell>
          <cell r="G104">
            <v>0.7</v>
          </cell>
          <cell r="H104">
            <v>14</v>
          </cell>
        </row>
        <row r="105">
          <cell r="C105" t="str">
            <v>Muối vừng</v>
          </cell>
          <cell r="G105">
            <v>0.8</v>
          </cell>
        </row>
        <row r="106">
          <cell r="C106" t="str">
            <v>Mướp</v>
          </cell>
          <cell r="G106">
            <v>0.6</v>
          </cell>
          <cell r="H106">
            <v>17</v>
          </cell>
        </row>
        <row r="107">
          <cell r="C107" t="str">
            <v>Nạc thăn vai</v>
          </cell>
          <cell r="G107">
            <v>0.9</v>
          </cell>
        </row>
        <row r="108">
          <cell r="C108" t="str">
            <v>Nạc Vai dăm/ Thịt vai đầu giòn</v>
          </cell>
          <cell r="G108">
            <v>0.9</v>
          </cell>
        </row>
        <row r="109">
          <cell r="C109" t="str">
            <v>Nấm hương</v>
          </cell>
          <cell r="G109">
            <v>1</v>
          </cell>
          <cell r="H109">
            <v>200</v>
          </cell>
        </row>
        <row r="110">
          <cell r="C110" t="str">
            <v>Nấm hương, Mộc nhĩ</v>
          </cell>
          <cell r="G110">
            <v>1</v>
          </cell>
          <cell r="H110">
            <v>200</v>
          </cell>
        </row>
        <row r="111">
          <cell r="C111" t="str">
            <v>Rau ngổ</v>
          </cell>
          <cell r="G111">
            <v>0.6</v>
          </cell>
          <cell r="H111">
            <v>86</v>
          </cell>
        </row>
        <row r="112">
          <cell r="C112" t="str">
            <v xml:space="preserve">Ngô ngọt </v>
          </cell>
          <cell r="G112">
            <v>0.8</v>
          </cell>
          <cell r="H112">
            <v>86</v>
          </cell>
        </row>
        <row r="113">
          <cell r="C113" t="str">
            <v>Ngô non</v>
          </cell>
          <cell r="G113">
            <v>0.8</v>
          </cell>
          <cell r="H113">
            <v>86</v>
          </cell>
        </row>
        <row r="114">
          <cell r="C114" t="str">
            <v>Quả ổi</v>
          </cell>
        </row>
        <row r="115">
          <cell r="C115" t="str">
            <v>Ớt cay</v>
          </cell>
        </row>
        <row r="116">
          <cell r="C116" t="str">
            <v>Ớt sừng</v>
          </cell>
        </row>
        <row r="117">
          <cell r="C117" t="str">
            <v>Quả Quất</v>
          </cell>
        </row>
        <row r="118">
          <cell r="C118" t="str">
            <v>Răm</v>
          </cell>
          <cell r="G118">
            <v>0.6</v>
          </cell>
          <cell r="H118">
            <v>30</v>
          </cell>
        </row>
        <row r="119">
          <cell r="C119" t="str">
            <v>Rau muống</v>
          </cell>
          <cell r="G119">
            <v>0.7</v>
          </cell>
          <cell r="H119">
            <v>25</v>
          </cell>
        </row>
        <row r="120">
          <cell r="C120" t="str">
            <v>Rau ngổ</v>
          </cell>
        </row>
        <row r="121">
          <cell r="C121" t="str">
            <v>Rau ngót</v>
          </cell>
          <cell r="G121">
            <v>0.7</v>
          </cell>
          <cell r="H121">
            <v>35</v>
          </cell>
        </row>
        <row r="122">
          <cell r="C122" t="str">
            <v>Rau rền</v>
          </cell>
        </row>
        <row r="123">
          <cell r="C123" t="str">
            <v>Rau thơm</v>
          </cell>
          <cell r="G123">
            <v>0.6</v>
          </cell>
          <cell r="H123">
            <v>18</v>
          </cell>
        </row>
        <row r="124">
          <cell r="C124" t="str">
            <v>Riềng xay</v>
          </cell>
        </row>
        <row r="125">
          <cell r="C125" t="str">
            <v>Quả sấu xanh</v>
          </cell>
        </row>
        <row r="126">
          <cell r="C126" t="str">
            <v>Sữa chua Gotz.SCA có đường</v>
          </cell>
        </row>
        <row r="127">
          <cell r="C127" t="str">
            <v>Su hào</v>
          </cell>
          <cell r="G127">
            <v>0.8</v>
          </cell>
          <cell r="H127">
            <v>37</v>
          </cell>
        </row>
        <row r="128">
          <cell r="C128" t="str">
            <v>Sườn non</v>
          </cell>
        </row>
        <row r="129">
          <cell r="C129" t="str">
            <v xml:space="preserve">Su Su </v>
          </cell>
          <cell r="G129">
            <v>0.7</v>
          </cell>
          <cell r="H129">
            <v>19</v>
          </cell>
        </row>
        <row r="130">
          <cell r="C130" t="str">
            <v>Thanh Long</v>
          </cell>
          <cell r="H130">
            <v>57.5</v>
          </cell>
        </row>
        <row r="131">
          <cell r="C131" t="str">
            <v>Thì là</v>
          </cell>
          <cell r="G131">
            <v>0.7</v>
          </cell>
          <cell r="H131">
            <v>49</v>
          </cell>
        </row>
        <row r="132">
          <cell r="C132" t="str">
            <v>Thịt bò</v>
          </cell>
          <cell r="G132">
            <v>0.9</v>
          </cell>
          <cell r="H132">
            <v>282</v>
          </cell>
        </row>
        <row r="133">
          <cell r="C133" t="str">
            <v>Thịt bò xay</v>
          </cell>
          <cell r="G133">
            <v>0.9</v>
          </cell>
          <cell r="H133">
            <v>282</v>
          </cell>
        </row>
        <row r="134">
          <cell r="C134" t="str">
            <v>Thịt nạc</v>
          </cell>
          <cell r="G134">
            <v>0.9</v>
          </cell>
          <cell r="H134">
            <v>136</v>
          </cell>
        </row>
        <row r="135">
          <cell r="C135" t="str">
            <v>Tía tô</v>
          </cell>
          <cell r="G135">
            <v>0.6</v>
          </cell>
          <cell r="H135">
            <v>50</v>
          </cell>
        </row>
        <row r="136">
          <cell r="C136" t="str">
            <v>Tiêu đen hạt</v>
          </cell>
        </row>
        <row r="137">
          <cell r="C137" t="str">
            <v>Tiêu xay</v>
          </cell>
        </row>
        <row r="138">
          <cell r="C138" t="str">
            <v>Tỏi bóc</v>
          </cell>
          <cell r="G138">
            <v>0.8</v>
          </cell>
        </row>
        <row r="139">
          <cell r="C139" t="str">
            <v>Tỏi khô</v>
          </cell>
          <cell r="G139">
            <v>0.8</v>
          </cell>
        </row>
        <row r="140">
          <cell r="C140" t="str">
            <v xml:space="preserve">Tôm khô </v>
          </cell>
          <cell r="G140">
            <v>0.8</v>
          </cell>
          <cell r="H140">
            <v>347</v>
          </cell>
        </row>
        <row r="141">
          <cell r="C141" t="str">
            <v>Trứng cút</v>
          </cell>
          <cell r="G141">
            <v>0.7</v>
          </cell>
          <cell r="H141">
            <v>156</v>
          </cell>
        </row>
        <row r="142">
          <cell r="C142" t="str">
            <v>Trứng gà công nghiệp</v>
          </cell>
          <cell r="G142">
            <v>0.7</v>
          </cell>
          <cell r="H142">
            <v>166</v>
          </cell>
        </row>
        <row r="143">
          <cell r="C143" t="str">
            <v>Trứng gà ta</v>
          </cell>
          <cell r="G143">
            <v>0.7</v>
          </cell>
          <cell r="H143">
            <v>166</v>
          </cell>
        </row>
        <row r="144">
          <cell r="C144" t="str">
            <v>Trứng vịt</v>
          </cell>
          <cell r="G144">
            <v>0.7</v>
          </cell>
          <cell r="H144">
            <v>184</v>
          </cell>
        </row>
        <row r="145">
          <cell r="C145" t="str">
            <v>Tương cà</v>
          </cell>
          <cell r="H145">
            <v>13.2</v>
          </cell>
        </row>
        <row r="146">
          <cell r="C146" t="str">
            <v xml:space="preserve">Tương ớt </v>
          </cell>
          <cell r="H146">
            <v>37</v>
          </cell>
        </row>
        <row r="147">
          <cell r="C147" t="str">
            <v>Xà lách</v>
          </cell>
          <cell r="G147">
            <v>0.6</v>
          </cell>
          <cell r="H147">
            <v>17</v>
          </cell>
        </row>
        <row r="148">
          <cell r="C148" t="str">
            <v>Xương cá</v>
          </cell>
        </row>
        <row r="149">
          <cell r="C149" t="str">
            <v xml:space="preserve">Trứng Gà </v>
          </cell>
          <cell r="G149">
            <v>0.7</v>
          </cell>
          <cell r="H149">
            <v>166</v>
          </cell>
        </row>
        <row r="150">
          <cell r="C150" t="str">
            <v>Xúc Xích</v>
          </cell>
          <cell r="G150">
            <v>0.9</v>
          </cell>
          <cell r="H150">
            <v>535</v>
          </cell>
        </row>
        <row r="151">
          <cell r="C151" t="str">
            <v xml:space="preserve">Xương gà </v>
          </cell>
          <cell r="G151">
            <v>0.9</v>
          </cell>
        </row>
        <row r="152">
          <cell r="C152" t="str">
            <v>Nước sốt</v>
          </cell>
          <cell r="G152">
            <v>0.9</v>
          </cell>
        </row>
        <row r="153">
          <cell r="C153" t="str">
            <v>Thịt lợn xay</v>
          </cell>
          <cell r="G153">
            <v>0.9</v>
          </cell>
          <cell r="H153">
            <v>260</v>
          </cell>
        </row>
        <row r="154">
          <cell r="C154" t="str">
            <v>Thịt Lợn</v>
          </cell>
          <cell r="G154">
            <v>0.9</v>
          </cell>
          <cell r="H154">
            <v>260</v>
          </cell>
        </row>
        <row r="155">
          <cell r="C155" t="str">
            <v>Nấm</v>
          </cell>
          <cell r="H155">
            <v>34</v>
          </cell>
        </row>
        <row r="156">
          <cell r="C156" t="str">
            <v>Ngao biển</v>
          </cell>
        </row>
        <row r="157">
          <cell r="C157" t="str">
            <v>Đậu Phụ non</v>
          </cell>
          <cell r="G157">
            <v>0.7</v>
          </cell>
          <cell r="H157">
            <v>95</v>
          </cell>
        </row>
        <row r="158">
          <cell r="C158" t="str">
            <v>Xương</v>
          </cell>
          <cell r="G158">
            <v>0.9</v>
          </cell>
        </row>
        <row r="159">
          <cell r="C159" t="str">
            <v xml:space="preserve">Gạo Thơm </v>
          </cell>
          <cell r="G159">
            <v>2</v>
          </cell>
          <cell r="H159">
            <v>346</v>
          </cell>
        </row>
        <row r="160">
          <cell r="C160" t="str">
            <v xml:space="preserve">Thịt Gà  </v>
          </cell>
          <cell r="G160">
            <v>0.7</v>
          </cell>
          <cell r="H160">
            <v>199</v>
          </cell>
        </row>
        <row r="161">
          <cell r="C161" t="str">
            <v>Củ sả</v>
          </cell>
          <cell r="G161">
            <v>0.6</v>
          </cell>
          <cell r="H161">
            <v>106</v>
          </cell>
        </row>
        <row r="162">
          <cell r="C162" t="str">
            <v>Dầu ăn</v>
          </cell>
          <cell r="G162">
            <v>1</v>
          </cell>
          <cell r="H162">
            <v>897.3</v>
          </cell>
        </row>
        <row r="163">
          <cell r="C163" t="str">
            <v>Đậu Phụ</v>
          </cell>
          <cell r="G163">
            <v>0.7</v>
          </cell>
          <cell r="H163">
            <v>95</v>
          </cell>
        </row>
        <row r="164">
          <cell r="C164" t="str">
            <v>Dưa góp</v>
          </cell>
        </row>
      </sheetData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1"/>
      <sheetName val="Tuần 1&amp;3"/>
      <sheetName val="Tuần 2 &amp; 4 "/>
    </sheetNames>
    <sheetDataSet>
      <sheetData sheetId="0">
        <row r="3">
          <cell r="B3" t="str">
            <v>Mã</v>
          </cell>
          <cell r="C3" t="str">
            <v>Tên thực phẩm (1g)</v>
          </cell>
          <cell r="D3" t="str">
            <v>Calo</v>
          </cell>
          <cell r="E3" t="str">
            <v>Đơn giá</v>
          </cell>
        </row>
        <row r="5">
          <cell r="B5" t="str">
            <v>thitlon</v>
          </cell>
          <cell r="C5" t="str">
            <v>Thịt lợn</v>
          </cell>
          <cell r="D5">
            <v>280</v>
          </cell>
        </row>
        <row r="6">
          <cell r="B6" t="str">
            <v>thanlonnac</v>
          </cell>
          <cell r="C6" t="str">
            <v>Thắt thăn lợn(nạc)</v>
          </cell>
          <cell r="D6">
            <v>153</v>
          </cell>
        </row>
        <row r="7">
          <cell r="B7" t="str">
            <v>thanlonnacmo</v>
          </cell>
          <cell r="C7" t="str">
            <v>Thắt thăn lợn (nạc và mỡ)</v>
          </cell>
          <cell r="D7">
            <v>208</v>
          </cell>
        </row>
        <row r="8">
          <cell r="B8" t="str">
            <v>thitvainac</v>
          </cell>
          <cell r="C8" t="str">
            <v>Thịt vai nạc</v>
          </cell>
          <cell r="D8">
            <v>158</v>
          </cell>
        </row>
        <row r="9">
          <cell r="B9" t="str">
            <v>thitvainacmo</v>
          </cell>
          <cell r="C9" t="str">
            <v>Thịt vai (nạc và mỡ)</v>
          </cell>
          <cell r="D9">
            <v>246</v>
          </cell>
        </row>
        <row r="10">
          <cell r="C10" t="str">
            <v>Thịt chân lợn (nạc)</v>
          </cell>
          <cell r="D10">
            <v>146</v>
          </cell>
        </row>
        <row r="11">
          <cell r="B11" t="str">
            <v>thitchangio</v>
          </cell>
          <cell r="C11" t="str">
            <v>Thịt chân lợn (nạc và mỡ)</v>
          </cell>
          <cell r="D11">
            <v>255</v>
          </cell>
        </row>
        <row r="12">
          <cell r="C12" t="str">
            <v>Thịt chân lợn (nạc- phần phía hông)</v>
          </cell>
          <cell r="D12">
            <v>147</v>
          </cell>
        </row>
        <row r="13">
          <cell r="C13" t="str">
            <v>Thịt chân lợn (nạc và mỡ -phần phía hông)</v>
          </cell>
          <cell r="D13">
            <v>110</v>
          </cell>
        </row>
        <row r="14">
          <cell r="B14" t="str">
            <v>timlon</v>
          </cell>
          <cell r="C14" t="str">
            <v>Tim lợn</v>
          </cell>
          <cell r="D14">
            <v>110</v>
          </cell>
        </row>
        <row r="15">
          <cell r="B15" t="str">
            <v>suonlon</v>
          </cell>
          <cell r="C15" t="str">
            <v>Thịt sườn</v>
          </cell>
          <cell r="D15">
            <v>287</v>
          </cell>
        </row>
        <row r="16">
          <cell r="B16" t="str">
            <v>aodai</v>
          </cell>
          <cell r="C16" t="str">
            <v>Áo dải</v>
          </cell>
          <cell r="D16">
            <v>128</v>
          </cell>
        </row>
        <row r="17">
          <cell r="B17" t="str">
            <v>xuong</v>
          </cell>
          <cell r="C17" t="str">
            <v>Xương lợn, Móng lợn,</v>
          </cell>
          <cell r="D17">
            <v>222</v>
          </cell>
        </row>
        <row r="18">
          <cell r="C18" t="str">
            <v>Óc lợn</v>
          </cell>
          <cell r="D18">
            <v>137</v>
          </cell>
        </row>
        <row r="19">
          <cell r="B19" t="str">
            <v>tailon</v>
          </cell>
          <cell r="C19" t="str">
            <v>Tai lợn</v>
          </cell>
          <cell r="D19">
            <v>244</v>
          </cell>
        </row>
        <row r="20">
          <cell r="B20" t="str">
            <v>timlon</v>
          </cell>
          <cell r="C20" t="str">
            <v>Tim lợn</v>
          </cell>
          <cell r="D20">
            <v>128</v>
          </cell>
        </row>
        <row r="21">
          <cell r="B21" t="str">
            <v>malon</v>
          </cell>
          <cell r="C21" t="str">
            <v>Thịt má lợn</v>
          </cell>
          <cell r="D21">
            <v>665</v>
          </cell>
        </row>
        <row r="22">
          <cell r="C22" t="str">
            <v>Mỡ lá lợn</v>
          </cell>
          <cell r="D22">
            <v>867</v>
          </cell>
        </row>
        <row r="23">
          <cell r="C23" t="str">
            <v>Thận lợn</v>
          </cell>
          <cell r="D23">
            <v>110</v>
          </cell>
        </row>
        <row r="24">
          <cell r="B24" t="str">
            <v>ganlon</v>
          </cell>
          <cell r="C24" t="str">
            <v>Gan lợn</v>
          </cell>
          <cell r="D24">
            <v>144</v>
          </cell>
        </row>
        <row r="25">
          <cell r="C25" t="str">
            <v>Phổi lợn</v>
          </cell>
          <cell r="D25">
            <v>95</v>
          </cell>
        </row>
        <row r="26">
          <cell r="B26" t="str">
            <v>lalach</v>
          </cell>
          <cell r="C26" t="str">
            <v>Lá lách</v>
          </cell>
          <cell r="D26">
            <v>110</v>
          </cell>
        </row>
        <row r="27">
          <cell r="B27" t="str">
            <v>longlon</v>
          </cell>
          <cell r="C27" t="str">
            <v>Lòng lợn</v>
          </cell>
          <cell r="D27">
            <v>169</v>
          </cell>
        </row>
        <row r="28">
          <cell r="C28" t="str">
            <v>Đuôi lợn</v>
          </cell>
          <cell r="D28">
            <v>388</v>
          </cell>
        </row>
        <row r="29">
          <cell r="B29" t="str">
            <v>luoilon</v>
          </cell>
          <cell r="C29" t="str">
            <v>Lưỡi lợn</v>
          </cell>
          <cell r="D29">
            <v>235</v>
          </cell>
        </row>
        <row r="30">
          <cell r="C30" t="str">
            <v>Ruột non</v>
          </cell>
          <cell r="D30">
            <v>192</v>
          </cell>
        </row>
        <row r="31">
          <cell r="B31" t="str">
            <v>thitthanbo</v>
          </cell>
          <cell r="C31" t="str">
            <v>Thịt thăn bò (phần nạc)</v>
          </cell>
          <cell r="D31">
            <v>152</v>
          </cell>
        </row>
        <row r="32">
          <cell r="B32" t="str">
            <v>thitbo</v>
          </cell>
          <cell r="C32" t="str">
            <v>Thịt bò</v>
          </cell>
          <cell r="D32">
            <v>288</v>
          </cell>
        </row>
        <row r="33">
          <cell r="B33" t="str">
            <v>ucbo</v>
          </cell>
          <cell r="C33" t="str">
            <v>Thịt ức bò (phần nạc)</v>
          </cell>
          <cell r="D33">
            <v>165</v>
          </cell>
        </row>
        <row r="34">
          <cell r="C34" t="str">
            <v>Thịt ức bò (nạc và mỡ)</v>
          </cell>
          <cell r="D34">
            <v>261</v>
          </cell>
        </row>
        <row r="35">
          <cell r="B35" t="str">
            <v>suonbo</v>
          </cell>
          <cell r="C35" t="str">
            <v>Sườn bò (nạc và mỡ)</v>
          </cell>
          <cell r="D35">
            <v>316</v>
          </cell>
        </row>
        <row r="36">
          <cell r="B36" t="str">
            <v>bapbo</v>
          </cell>
          <cell r="C36" t="str">
            <v>Bắp bò</v>
          </cell>
          <cell r="D36">
            <v>211</v>
          </cell>
        </row>
        <row r="37">
          <cell r="B37" t="str">
            <v>luoibo</v>
          </cell>
          <cell r="C37" t="str">
            <v>Lưỡi bò</v>
          </cell>
          <cell r="D37">
            <v>234</v>
          </cell>
        </row>
        <row r="38">
          <cell r="B38" t="str">
            <v>dadaybo</v>
          </cell>
          <cell r="C38" t="str">
            <v>Dạ dày bò</v>
          </cell>
          <cell r="D38">
            <v>95</v>
          </cell>
        </row>
        <row r="39">
          <cell r="B39" t="str">
            <v>mobo</v>
          </cell>
          <cell r="C39" t="str">
            <v xml:space="preserve">Mỡ bò </v>
          </cell>
          <cell r="D39">
            <v>95</v>
          </cell>
        </row>
        <row r="40">
          <cell r="C40" t="str">
            <v>Phổi bò</v>
          </cell>
          <cell r="D40">
            <v>102</v>
          </cell>
        </row>
        <row r="41">
          <cell r="B41" t="str">
            <v>ganbo</v>
          </cell>
          <cell r="C41" t="str">
            <v>Gan bò</v>
          </cell>
          <cell r="D41">
            <v>145</v>
          </cell>
        </row>
        <row r="42">
          <cell r="C42" t="str">
            <v>Thận bò</v>
          </cell>
          <cell r="D42">
            <v>113</v>
          </cell>
        </row>
        <row r="43">
          <cell r="B43" t="str">
            <v>timbo</v>
          </cell>
          <cell r="C43" t="str">
            <v>Tim lợn</v>
          </cell>
          <cell r="D43">
            <v>122</v>
          </cell>
        </row>
        <row r="44">
          <cell r="C44" t="str">
            <v>Óc bò</v>
          </cell>
          <cell r="D44">
            <v>153</v>
          </cell>
        </row>
        <row r="45">
          <cell r="B45" t="str">
            <v>duiga</v>
          </cell>
          <cell r="C45" t="str">
            <v>Đùi gà, thịt</v>
          </cell>
          <cell r="D45">
            <v>129</v>
          </cell>
        </row>
        <row r="46">
          <cell r="B46" t="str">
            <v>gatoi</v>
          </cell>
          <cell r="C46" t="str">
            <v>Đùi gà, thịt và da</v>
          </cell>
          <cell r="D46">
            <v>221</v>
          </cell>
        </row>
        <row r="47">
          <cell r="B47" t="str">
            <v>canhga</v>
          </cell>
          <cell r="C47" t="str">
            <v>Cánh gà, thịt</v>
          </cell>
          <cell r="D47">
            <v>136</v>
          </cell>
        </row>
        <row r="48">
          <cell r="B48" t="str">
            <v>thitga</v>
          </cell>
          <cell r="C48" t="str">
            <v>Thịt gà</v>
          </cell>
          <cell r="D48">
            <v>232</v>
          </cell>
        </row>
        <row r="49">
          <cell r="B49" t="str">
            <v>gafile</v>
          </cell>
          <cell r="C49" t="str">
            <v>Gà file</v>
          </cell>
          <cell r="D49">
            <v>232</v>
          </cell>
        </row>
        <row r="50">
          <cell r="C50" t="str">
            <v>Cẳng gà, thịt</v>
          </cell>
          <cell r="D50">
            <v>129</v>
          </cell>
        </row>
        <row r="51">
          <cell r="C51" t="str">
            <v>Cẳng gà, thịt và da</v>
          </cell>
          <cell r="D51">
            <v>171</v>
          </cell>
        </row>
        <row r="52">
          <cell r="C52" t="str">
            <v>Chân gà, thịt</v>
          </cell>
          <cell r="D52">
            <v>130</v>
          </cell>
        </row>
        <row r="53">
          <cell r="C53" t="str">
            <v>Chân gà, thịt và da</v>
          </cell>
          <cell r="D53">
            <v>197</v>
          </cell>
        </row>
        <row r="54">
          <cell r="C54" t="str">
            <v>Cổ gà, thịt</v>
          </cell>
          <cell r="D54">
            <v>164</v>
          </cell>
        </row>
        <row r="55">
          <cell r="C55" t="str">
            <v>Cổ gà, thịt và da</v>
          </cell>
          <cell r="D55">
            <v>307</v>
          </cell>
        </row>
        <row r="56">
          <cell r="C56" t="str">
            <v>Ức gà, thịt</v>
          </cell>
          <cell r="D56">
            <v>120</v>
          </cell>
        </row>
        <row r="57">
          <cell r="B57" t="str">
            <v>ucga</v>
          </cell>
          <cell r="C57" t="str">
            <v>Ức gà, thịt và da</v>
          </cell>
          <cell r="D57">
            <v>182</v>
          </cell>
        </row>
        <row r="58">
          <cell r="C58" t="str">
            <v>Lưng gà, thịt</v>
          </cell>
          <cell r="D58">
            <v>147</v>
          </cell>
        </row>
        <row r="59">
          <cell r="C59" t="str">
            <v>Lưng gà, thịt và da</v>
          </cell>
          <cell r="D59">
            <v>329</v>
          </cell>
        </row>
        <row r="60">
          <cell r="B60" t="str">
            <v>timga</v>
          </cell>
          <cell r="C60" t="str">
            <v>Tim gà</v>
          </cell>
          <cell r="D60">
            <v>163</v>
          </cell>
        </row>
        <row r="61">
          <cell r="B61" t="str">
            <v>luonga</v>
          </cell>
          <cell r="C61" t="str">
            <v>Lườn gà</v>
          </cell>
          <cell r="D61">
            <v>260</v>
          </cell>
        </row>
        <row r="62">
          <cell r="C62" t="str">
            <v>Gan ga</v>
          </cell>
          <cell r="D62">
            <v>126</v>
          </cell>
        </row>
        <row r="63">
          <cell r="B63" t="str">
            <v>thitgaxay</v>
          </cell>
          <cell r="C63" t="str">
            <v>Thịt gà xay</v>
          </cell>
          <cell r="D63">
            <v>153</v>
          </cell>
        </row>
        <row r="64">
          <cell r="C64" t="str">
            <v>Da gà</v>
          </cell>
          <cell r="D64">
            <v>359</v>
          </cell>
        </row>
        <row r="65">
          <cell r="B65" t="str">
            <v>mega</v>
          </cell>
          <cell r="C65" t="str">
            <v>Mề gà</v>
          </cell>
          <cell r="D65">
            <v>142</v>
          </cell>
        </row>
        <row r="66">
          <cell r="C66" t="str">
            <v>Vịt nuôi, thịt</v>
          </cell>
          <cell r="D66">
            <v>142</v>
          </cell>
        </row>
        <row r="67">
          <cell r="B67" t="str">
            <v>thitvit</v>
          </cell>
          <cell r="C67" t="str">
            <v>Vịt muôi, thịt và da</v>
          </cell>
          <cell r="D67">
            <v>200</v>
          </cell>
        </row>
        <row r="68">
          <cell r="C68" t="str">
            <v>Vịt hoang dã, thịt và da</v>
          </cell>
          <cell r="D68">
            <v>221</v>
          </cell>
        </row>
        <row r="69">
          <cell r="C69" t="str">
            <v>Gan vịt</v>
          </cell>
          <cell r="D69">
            <v>146</v>
          </cell>
        </row>
        <row r="70">
          <cell r="B70" t="str">
            <v>bidao</v>
          </cell>
          <cell r="C70" t="str">
            <v>Bí đao</v>
          </cell>
          <cell r="D70">
            <v>21</v>
          </cell>
        </row>
        <row r="71">
          <cell r="B71" t="str">
            <v>bixanh</v>
          </cell>
          <cell r="C71" t="str">
            <v xml:space="preserve">Bí xanh </v>
          </cell>
          <cell r="D71">
            <v>26</v>
          </cell>
        </row>
        <row r="72">
          <cell r="B72" t="str">
            <v>bixanh</v>
          </cell>
          <cell r="C72" t="str">
            <v>Bí xanh (baby)</v>
          </cell>
          <cell r="D72">
            <v>31</v>
          </cell>
        </row>
        <row r="73">
          <cell r="C73" t="str">
            <v>Bưởi</v>
          </cell>
          <cell r="D73">
            <v>47</v>
          </cell>
        </row>
        <row r="74">
          <cell r="C74" t="str">
            <v>Bưởi chùm</v>
          </cell>
          <cell r="D74">
            <v>43</v>
          </cell>
        </row>
        <row r="75">
          <cell r="C75" t="str">
            <v>Bắp ngô ngọt</v>
          </cell>
          <cell r="D75">
            <v>96</v>
          </cell>
        </row>
        <row r="76">
          <cell r="B76" t="str">
            <v>bau</v>
          </cell>
          <cell r="C76" t="str">
            <v>Bầu</v>
          </cell>
          <cell r="D76">
            <v>31</v>
          </cell>
        </row>
        <row r="77">
          <cell r="C77" t="str">
            <v>Bông hẹ</v>
          </cell>
          <cell r="D77">
            <v>41</v>
          </cell>
        </row>
        <row r="78">
          <cell r="B78" t="str">
            <v>cuhanh</v>
          </cell>
          <cell r="C78" t="str">
            <v>Củ hành</v>
          </cell>
          <cell r="D78">
            <v>50</v>
          </cell>
        </row>
        <row r="79">
          <cell r="B79" t="str">
            <v>cantay</v>
          </cell>
          <cell r="C79" t="str">
            <v>Cần tây</v>
          </cell>
          <cell r="D79">
            <v>26</v>
          </cell>
        </row>
        <row r="80">
          <cell r="C80" t="str">
            <v>Cây bạc hà lục</v>
          </cell>
          <cell r="D80">
            <v>54</v>
          </cell>
        </row>
        <row r="81">
          <cell r="C81" t="str">
            <v>Cây bạc hà cay</v>
          </cell>
          <cell r="D81">
            <v>80</v>
          </cell>
        </row>
        <row r="82">
          <cell r="C82" t="str">
            <v>Củ diếp xoắn</v>
          </cell>
          <cell r="D82">
            <v>83</v>
          </cell>
        </row>
        <row r="83">
          <cell r="B83" t="str">
            <v>caithia</v>
          </cell>
          <cell r="C83" t="str">
            <v>Cải thìa</v>
          </cell>
          <cell r="D83">
            <v>19</v>
          </cell>
        </row>
        <row r="84">
          <cell r="B84" t="str">
            <v>bapcai</v>
          </cell>
          <cell r="C84" t="str">
            <v>Cải bắp</v>
          </cell>
          <cell r="D84">
            <v>35</v>
          </cell>
        </row>
        <row r="85">
          <cell r="B85" t="str">
            <v>caithao</v>
          </cell>
          <cell r="C85" t="str">
            <v>Cải thảo</v>
          </cell>
          <cell r="D85">
            <v>26</v>
          </cell>
        </row>
        <row r="86">
          <cell r="B86" t="str">
            <v>caixoong</v>
          </cell>
          <cell r="C86" t="str">
            <v>Cải xoong</v>
          </cell>
          <cell r="D86">
            <v>22</v>
          </cell>
        </row>
        <row r="87">
          <cell r="B87" t="str">
            <v>caichip</v>
          </cell>
          <cell r="C87" t="str">
            <v>Cải chíp</v>
          </cell>
          <cell r="D87">
            <v>19</v>
          </cell>
        </row>
        <row r="88">
          <cell r="B88" t="str">
            <v>caicuc</v>
          </cell>
          <cell r="C88" t="str">
            <v>Cải cúc</v>
          </cell>
          <cell r="D88">
            <v>34</v>
          </cell>
        </row>
        <row r="89">
          <cell r="B89" t="str">
            <v>caixoan</v>
          </cell>
          <cell r="C89" t="str">
            <v>Cải xoăn Kale</v>
          </cell>
          <cell r="D89">
            <v>59</v>
          </cell>
        </row>
        <row r="90">
          <cell r="B90" t="str">
            <v>caimeo</v>
          </cell>
          <cell r="C90" t="str">
            <v>Cải mèo</v>
          </cell>
          <cell r="D90">
            <v>59</v>
          </cell>
        </row>
        <row r="91">
          <cell r="B91" t="str">
            <v>caingong</v>
          </cell>
          <cell r="C91" t="str">
            <v xml:space="preserve">Cải ngồng </v>
          </cell>
          <cell r="D91">
            <v>32</v>
          </cell>
        </row>
        <row r="92">
          <cell r="B92" t="str">
            <v>caingot</v>
          </cell>
          <cell r="C92" t="str">
            <v>Cải ngọt</v>
          </cell>
          <cell r="D92">
            <v>32</v>
          </cell>
        </row>
        <row r="93">
          <cell r="B93" t="str">
            <v>caixanh</v>
          </cell>
          <cell r="C93" t="str">
            <v>Cải xanh turmips</v>
          </cell>
          <cell r="D93">
            <v>42</v>
          </cell>
        </row>
        <row r="94">
          <cell r="B94" t="str">
            <v>catim</v>
          </cell>
          <cell r="C94" t="str">
            <v>Cà tím</v>
          </cell>
          <cell r="D94">
            <v>34</v>
          </cell>
        </row>
        <row r="95">
          <cell r="C95" t="str">
            <v>Cải đại hoàng</v>
          </cell>
          <cell r="D95">
            <v>31</v>
          </cell>
        </row>
        <row r="96">
          <cell r="C96" t="str">
            <v>Cây Atiso</v>
          </cell>
          <cell r="D96">
            <v>57</v>
          </cell>
        </row>
        <row r="97">
          <cell r="B97" t="str">
            <v>cudau</v>
          </cell>
          <cell r="C97" t="str">
            <v>Củ đậu</v>
          </cell>
          <cell r="D97">
            <v>48</v>
          </cell>
        </row>
        <row r="98">
          <cell r="B98" t="str">
            <v>cachuaxanh</v>
          </cell>
          <cell r="C98" t="str">
            <v>Cà chua xanh</v>
          </cell>
          <cell r="D98">
            <v>33</v>
          </cell>
        </row>
        <row r="99">
          <cell r="B99" t="str">
            <v>cucai</v>
          </cell>
          <cell r="C99" t="str">
            <v>Củ cải trắng</v>
          </cell>
          <cell r="D99">
            <v>24</v>
          </cell>
        </row>
        <row r="100">
          <cell r="B100" t="str">
            <v>chanhqua</v>
          </cell>
          <cell r="C100" t="str">
            <v>Chanh (quả)</v>
          </cell>
          <cell r="D100">
            <v>40</v>
          </cell>
        </row>
        <row r="101">
          <cell r="C101" t="str">
            <v>Chanh dây</v>
          </cell>
          <cell r="D101">
            <v>107</v>
          </cell>
        </row>
        <row r="102">
          <cell r="C102" t="str">
            <v>Cam (quả)</v>
          </cell>
          <cell r="D102">
            <v>57</v>
          </cell>
        </row>
        <row r="103">
          <cell r="B103" t="str">
            <v>chuoi</v>
          </cell>
          <cell r="C103" t="str">
            <v>Chuối</v>
          </cell>
          <cell r="D103">
            <v>19</v>
          </cell>
        </row>
        <row r="104">
          <cell r="C104" t="str">
            <v>Chôm chôm</v>
          </cell>
          <cell r="D104">
            <v>18</v>
          </cell>
        </row>
        <row r="105">
          <cell r="B105" t="str">
            <v>cunghe</v>
          </cell>
          <cell r="C105" t="str">
            <v>Củ nghệ</v>
          </cell>
          <cell r="D105">
            <v>364</v>
          </cell>
        </row>
        <row r="106">
          <cell r="C106" t="str">
            <v>Củ dền</v>
          </cell>
          <cell r="D106">
            <v>53</v>
          </cell>
        </row>
        <row r="107">
          <cell r="C107" t="str">
            <v>Đậu rồng (lá)</v>
          </cell>
          <cell r="D107">
            <v>84</v>
          </cell>
        </row>
        <row r="108">
          <cell r="C108" t="str">
            <v>Đậu phụ lụa mềm</v>
          </cell>
          <cell r="D108">
            <v>65</v>
          </cell>
        </row>
        <row r="109">
          <cell r="C109" t="str">
            <v>Đậu phụ lụa rắn</v>
          </cell>
          <cell r="D109">
            <v>72</v>
          </cell>
        </row>
        <row r="110">
          <cell r="C110" t="str">
            <v>Đậu phụ okara</v>
          </cell>
          <cell r="D110">
            <v>87</v>
          </cell>
        </row>
        <row r="111">
          <cell r="B111" t="str">
            <v>dauphu</v>
          </cell>
          <cell r="C111" t="str">
            <v>Đậu phụ rán</v>
          </cell>
          <cell r="D111">
            <v>281</v>
          </cell>
        </row>
        <row r="112">
          <cell r="B112" t="str">
            <v>dudu</v>
          </cell>
          <cell r="C112" t="str">
            <v>Đu đủ</v>
          </cell>
          <cell r="D112">
            <v>49</v>
          </cell>
        </row>
        <row r="113">
          <cell r="B113" t="str">
            <v>giado</v>
          </cell>
          <cell r="C113" t="str">
            <v>Giá đỗ</v>
          </cell>
          <cell r="D113">
            <v>54</v>
          </cell>
        </row>
        <row r="114">
          <cell r="B114" t="str">
            <v>gung</v>
          </cell>
          <cell r="C114" t="str">
            <v>Gừng</v>
          </cell>
          <cell r="D114">
            <v>91</v>
          </cell>
        </row>
        <row r="115">
          <cell r="C115" t="str">
            <v>Gạo nâu/ gạo nức</v>
          </cell>
          <cell r="D115">
            <v>380</v>
          </cell>
        </row>
        <row r="116">
          <cell r="B116" t="str">
            <v>gaonep</v>
          </cell>
          <cell r="C116" t="str">
            <v>Gạo nếp</v>
          </cell>
          <cell r="D116">
            <v>380</v>
          </cell>
        </row>
        <row r="117">
          <cell r="B117" t="str">
            <v>gaotrang</v>
          </cell>
          <cell r="C117" t="str">
            <v>Gạo trắng</v>
          </cell>
          <cell r="D117">
            <v>370</v>
          </cell>
        </row>
        <row r="118">
          <cell r="B118" t="str">
            <v>hungque</v>
          </cell>
          <cell r="C118" t="str">
            <v>Húng quế</v>
          </cell>
          <cell r="D118">
            <v>33</v>
          </cell>
        </row>
        <row r="119">
          <cell r="B119" t="str">
            <v>hoachuoi</v>
          </cell>
          <cell r="C119" t="str">
            <v>Hoa chuối</v>
          </cell>
          <cell r="D119">
            <v>30</v>
          </cell>
        </row>
        <row r="120">
          <cell r="C120" t="str">
            <v>Hẹ lá</v>
          </cell>
          <cell r="D120">
            <v>26</v>
          </cell>
        </row>
        <row r="121">
          <cell r="C121" t="str">
            <v>Hồng xiêm</v>
          </cell>
          <cell r="D121">
            <v>93</v>
          </cell>
        </row>
        <row r="122">
          <cell r="B122" t="str">
            <v>hanhla</v>
          </cell>
          <cell r="C122" t="str">
            <v>Hành lá</v>
          </cell>
          <cell r="D122">
            <v>9</v>
          </cell>
        </row>
        <row r="123">
          <cell r="B123" t="str">
            <v>hatdieu</v>
          </cell>
          <cell r="C123" t="str">
            <v>Hạt điều</v>
          </cell>
          <cell r="D123">
            <v>563</v>
          </cell>
        </row>
        <row r="124">
          <cell r="C124" t="str">
            <v>Hạnh nhân</v>
          </cell>
          <cell r="D124">
            <v>585</v>
          </cell>
        </row>
        <row r="125">
          <cell r="C125" t="str">
            <v>Hạt sen</v>
          </cell>
          <cell r="D125">
            <v>99</v>
          </cell>
        </row>
        <row r="126">
          <cell r="C126" t="str">
            <v>Hạt hướng dương</v>
          </cell>
          <cell r="D126">
            <v>594</v>
          </cell>
        </row>
        <row r="127">
          <cell r="C127" t="str">
            <v>Hạt é</v>
          </cell>
          <cell r="D127">
            <v>500</v>
          </cell>
        </row>
        <row r="128">
          <cell r="B128" t="str">
            <v>khoaiso</v>
          </cell>
          <cell r="C128" t="str">
            <v>Khoai sọ</v>
          </cell>
          <cell r="D128">
            <v>122</v>
          </cell>
        </row>
        <row r="129">
          <cell r="B129" t="str">
            <v>khe</v>
          </cell>
          <cell r="C129" t="str">
            <v>Khế</v>
          </cell>
          <cell r="D129">
            <v>41</v>
          </cell>
        </row>
        <row r="130">
          <cell r="B130" t="str">
            <v>muopdang</v>
          </cell>
          <cell r="C130" t="str">
            <v>Khổ quả</v>
          </cell>
          <cell r="D130">
            <v>27</v>
          </cell>
        </row>
        <row r="131">
          <cell r="B131" t="str">
            <v>raungot</v>
          </cell>
          <cell r="C131" t="str">
            <v>Rau ngót</v>
          </cell>
          <cell r="D131">
            <v>46</v>
          </cell>
        </row>
        <row r="132">
          <cell r="B132" t="str">
            <v>raubi</v>
          </cell>
          <cell r="C132" t="str">
            <v>Rau bí</v>
          </cell>
          <cell r="D132">
            <v>28</v>
          </cell>
        </row>
        <row r="133">
          <cell r="B133" t="str">
            <v>rauhung</v>
          </cell>
          <cell r="C133" t="str">
            <v>Rau húng</v>
          </cell>
          <cell r="D133">
            <v>28</v>
          </cell>
        </row>
        <row r="134">
          <cell r="B134" t="str">
            <v>raukhoailang</v>
          </cell>
          <cell r="C134" t="str">
            <v>Rau khoai lang</v>
          </cell>
          <cell r="D134">
            <v>32</v>
          </cell>
        </row>
        <row r="135">
          <cell r="C135" t="str">
            <v>Rau linh giới</v>
          </cell>
          <cell r="D135">
            <v>33</v>
          </cell>
        </row>
        <row r="136">
          <cell r="C136" t="str">
            <v>Rau ngổ</v>
          </cell>
          <cell r="D136">
            <v>26</v>
          </cell>
        </row>
        <row r="137">
          <cell r="B137" t="str">
            <v>raudiep</v>
          </cell>
          <cell r="C137" t="str">
            <v>Rau diếp xanh (xà lách xanh)</v>
          </cell>
          <cell r="D137">
            <v>25</v>
          </cell>
        </row>
        <row r="138">
          <cell r="C138" t="str">
            <v>Rau diếp đỏ (xà lách đỏ)</v>
          </cell>
          <cell r="D138">
            <v>26</v>
          </cell>
        </row>
        <row r="139">
          <cell r="C139" t="str">
            <v>Rau mùi tây (ngò tây)</v>
          </cell>
          <cell r="D139">
            <v>46</v>
          </cell>
        </row>
        <row r="140">
          <cell r="B140" t="str">
            <v>caiboxoi</v>
          </cell>
          <cell r="C140" t="str">
            <v>Cải bó xôi</v>
          </cell>
          <cell r="D140">
            <v>33</v>
          </cell>
        </row>
        <row r="141">
          <cell r="B141" t="str">
            <v>thila</v>
          </cell>
          <cell r="C141" t="str">
            <v>Rau thì là</v>
          </cell>
          <cell r="D141">
            <v>53</v>
          </cell>
        </row>
        <row r="142">
          <cell r="B142" t="str">
            <v>rongbien</v>
          </cell>
          <cell r="C142" t="str">
            <v>Rong biển/ thạch trắng agar tươi</v>
          </cell>
          <cell r="D142">
            <v>36</v>
          </cell>
        </row>
        <row r="143">
          <cell r="B143" t="str">
            <v>rongbienagar</v>
          </cell>
          <cell r="C143" t="str">
            <v>Rong biển agar khô</v>
          </cell>
          <cell r="D143">
            <v>316</v>
          </cell>
        </row>
        <row r="144">
          <cell r="B144" t="str">
            <v>rongbienxoantuoi</v>
          </cell>
          <cell r="C144" t="str">
            <v>Rong biền xoắn ốc tươi</v>
          </cell>
          <cell r="D144">
            <v>36</v>
          </cell>
        </row>
        <row r="145">
          <cell r="B145" t="str">
            <v>rongbienxoankho</v>
          </cell>
          <cell r="C145" t="str">
            <v>Rong biển xoắn ốc khô</v>
          </cell>
          <cell r="D145">
            <v>300</v>
          </cell>
        </row>
        <row r="146">
          <cell r="B146" t="str">
            <v>taobien</v>
          </cell>
          <cell r="C146" t="str">
            <v>Rong biển kelp (tảo biển ) tươi</v>
          </cell>
          <cell r="D146">
            <v>53</v>
          </cell>
        </row>
        <row r="147">
          <cell r="B147" t="str">
            <v>khoailang</v>
          </cell>
          <cell r="C147" t="str">
            <v>Khoai lang</v>
          </cell>
          <cell r="D147">
            <v>129</v>
          </cell>
        </row>
        <row r="148">
          <cell r="B148" t="str">
            <v>khoailangnghe</v>
          </cell>
          <cell r="C148" t="str">
            <v>Khoai lang nghệ</v>
          </cell>
          <cell r="D148">
            <v>126</v>
          </cell>
        </row>
        <row r="149">
          <cell r="B149" t="str">
            <v>khoaimon</v>
          </cell>
          <cell r="C149" t="str">
            <v>Khoai môn</v>
          </cell>
          <cell r="D149">
            <v>119</v>
          </cell>
        </row>
        <row r="150">
          <cell r="B150" t="str">
            <v>khoaitay</v>
          </cell>
          <cell r="C150" t="str">
            <v>Khoai tây</v>
          </cell>
          <cell r="D150">
            <v>102</v>
          </cell>
        </row>
        <row r="151">
          <cell r="B151" t="str">
            <v>khoaitaychien</v>
          </cell>
          <cell r="C151" t="str">
            <v>Khoai tây chiên</v>
          </cell>
          <cell r="D151">
            <v>535</v>
          </cell>
        </row>
        <row r="152">
          <cell r="B152" t="str">
            <v>bingo</v>
          </cell>
          <cell r="C152" t="str">
            <v>Bí ngô</v>
          </cell>
          <cell r="D152">
            <v>34</v>
          </cell>
        </row>
        <row r="153">
          <cell r="B153" t="str">
            <v>cachua</v>
          </cell>
          <cell r="C153" t="str">
            <v>Cà chua</v>
          </cell>
          <cell r="D153">
            <v>29</v>
          </cell>
        </row>
        <row r="154">
          <cell r="B154" t="str">
            <v>caphao</v>
          </cell>
          <cell r="C154" t="str">
            <v>Cà pháo</v>
          </cell>
          <cell r="D154">
            <v>30</v>
          </cell>
        </row>
        <row r="155">
          <cell r="B155" t="str">
            <v>duamuoi</v>
          </cell>
          <cell r="C155" t="str">
            <v>Dưa muối</v>
          </cell>
          <cell r="D155">
            <v>37</v>
          </cell>
        </row>
        <row r="156">
          <cell r="B156" t="str">
            <v>carot</v>
          </cell>
          <cell r="C156" t="str">
            <v>Cà rốt</v>
          </cell>
          <cell r="D156">
            <v>48</v>
          </cell>
        </row>
        <row r="157">
          <cell r="B157" t="str">
            <v>caixanh</v>
          </cell>
          <cell r="C157" t="str">
            <v>Cải xanh</v>
          </cell>
          <cell r="D157">
            <v>25</v>
          </cell>
        </row>
        <row r="158">
          <cell r="B158" t="str">
            <v>canta</v>
          </cell>
          <cell r="C158" t="str">
            <v>Cần ta</v>
          </cell>
          <cell r="D158">
            <v>20</v>
          </cell>
        </row>
        <row r="159">
          <cell r="B159" t="str">
            <v>cove</v>
          </cell>
          <cell r="C159" t="str">
            <v>Đậu cô ve</v>
          </cell>
          <cell r="D159">
            <v>83</v>
          </cell>
        </row>
        <row r="160">
          <cell r="B160" t="str">
            <v>duachuot</v>
          </cell>
          <cell r="C160" t="str">
            <v>Dưa chuột</v>
          </cell>
          <cell r="D160">
            <v>25</v>
          </cell>
        </row>
        <row r="161">
          <cell r="B161" t="str">
            <v>mang</v>
          </cell>
          <cell r="C161" t="str">
            <v>Măng chua</v>
          </cell>
          <cell r="D161">
            <v>22</v>
          </cell>
        </row>
        <row r="162">
          <cell r="B162" t="str">
            <v>mocnhi</v>
          </cell>
          <cell r="C162" t="str">
            <v>Mộc nhĩ</v>
          </cell>
          <cell r="D162">
            <v>314</v>
          </cell>
        </row>
        <row r="163">
          <cell r="B163" t="str">
            <v>muop</v>
          </cell>
          <cell r="C163" t="str">
            <v>Mướp</v>
          </cell>
          <cell r="D163">
            <v>26</v>
          </cell>
        </row>
        <row r="164">
          <cell r="B164" t="str">
            <v>namhuong</v>
          </cell>
          <cell r="C164" t="str">
            <v>Nấm hương khô</v>
          </cell>
          <cell r="D164">
            <v>284</v>
          </cell>
        </row>
        <row r="165">
          <cell r="B165" t="str">
            <v>namtuoi</v>
          </cell>
          <cell r="C165" t="str">
            <v>Nấm tươi</v>
          </cell>
          <cell r="D165">
            <v>67</v>
          </cell>
        </row>
        <row r="166">
          <cell r="B166" t="str">
            <v>otvang</v>
          </cell>
          <cell r="C166" t="str">
            <v>Ớt vàng to</v>
          </cell>
          <cell r="D166">
            <v>38</v>
          </cell>
        </row>
        <row r="167">
          <cell r="B167" t="str">
            <v>kinhgioi</v>
          </cell>
          <cell r="C167" t="str">
            <v>Ran kinh giới</v>
          </cell>
          <cell r="D167">
            <v>33</v>
          </cell>
        </row>
        <row r="168">
          <cell r="B168" t="str">
            <v>rauday</v>
          </cell>
          <cell r="C168" t="str">
            <v>Rau đay</v>
          </cell>
          <cell r="D168">
            <v>34</v>
          </cell>
        </row>
        <row r="169">
          <cell r="B169" t="str">
            <v>rauden</v>
          </cell>
          <cell r="C169" t="str">
            <v>Rau dền</v>
          </cell>
          <cell r="D169">
            <v>53</v>
          </cell>
        </row>
        <row r="170">
          <cell r="B170" t="str">
            <v>mongtoi</v>
          </cell>
          <cell r="C170" t="str">
            <v>Rau mồng tơi</v>
          </cell>
          <cell r="D170">
            <v>24</v>
          </cell>
        </row>
        <row r="171">
          <cell r="B171" t="str">
            <v>mui</v>
          </cell>
          <cell r="C171" t="str">
            <v>Rau mùi</v>
          </cell>
          <cell r="D171">
            <v>23</v>
          </cell>
        </row>
        <row r="172">
          <cell r="B172" t="str">
            <v>raumuong</v>
          </cell>
          <cell r="C172" t="str">
            <v>Rau muống</v>
          </cell>
          <cell r="D172">
            <v>33</v>
          </cell>
        </row>
        <row r="173">
          <cell r="B173" t="str">
            <v>ram</v>
          </cell>
          <cell r="C173" t="str">
            <v>Rau răm</v>
          </cell>
          <cell r="D173">
            <v>40</v>
          </cell>
        </row>
        <row r="174">
          <cell r="B174" t="str">
            <v>rauthom</v>
          </cell>
          <cell r="C174" t="str">
            <v>Rau thơm</v>
          </cell>
          <cell r="D174">
            <v>28</v>
          </cell>
        </row>
        <row r="175">
          <cell r="B175" t="str">
            <v>suhao</v>
          </cell>
          <cell r="C175" t="str">
            <v>Su hào</v>
          </cell>
          <cell r="D175">
            <v>46</v>
          </cell>
        </row>
        <row r="176">
          <cell r="B176" t="str">
            <v>susu</v>
          </cell>
          <cell r="C176" t="str">
            <v>Su su</v>
          </cell>
          <cell r="D176">
            <v>28</v>
          </cell>
        </row>
        <row r="177">
          <cell r="B177" t="str">
            <v>suplo</v>
          </cell>
          <cell r="C177" t="str">
            <v>Súp lơ</v>
          </cell>
          <cell r="D177">
            <v>40</v>
          </cell>
        </row>
        <row r="178">
          <cell r="B178" t="str">
            <v>tiato</v>
          </cell>
          <cell r="C178" t="str">
            <v>Tía tô</v>
          </cell>
          <cell r="D178">
            <v>35</v>
          </cell>
        </row>
        <row r="179">
          <cell r="B179" t="str">
            <v>chalon</v>
          </cell>
          <cell r="C179" t="str">
            <v>Chả lợn</v>
          </cell>
          <cell r="D179">
            <v>527</v>
          </cell>
        </row>
        <row r="180">
          <cell r="B180" t="str">
            <v>chalua</v>
          </cell>
          <cell r="C180" t="str">
            <v>Chả lụa</v>
          </cell>
          <cell r="D180">
            <v>146</v>
          </cell>
        </row>
        <row r="181">
          <cell r="B181" t="str">
            <v>chaque</v>
          </cell>
          <cell r="C181" t="str">
            <v>Chả quế</v>
          </cell>
          <cell r="D181">
            <v>426</v>
          </cell>
        </row>
        <row r="182">
          <cell r="B182" t="str">
            <v>chaca</v>
          </cell>
          <cell r="C182" t="str">
            <v>Chả cá</v>
          </cell>
          <cell r="D182">
            <v>409</v>
          </cell>
        </row>
        <row r="183">
          <cell r="B183" t="str">
            <v>cabong</v>
          </cell>
          <cell r="C183" t="str">
            <v>Cá bống</v>
          </cell>
          <cell r="D183">
            <v>80</v>
          </cell>
        </row>
        <row r="184">
          <cell r="B184" t="str">
            <v>cachep</v>
          </cell>
          <cell r="C184" t="str">
            <v>Cá chép</v>
          </cell>
          <cell r="D184">
            <v>106</v>
          </cell>
        </row>
        <row r="185">
          <cell r="B185" t="str">
            <v>cagiec</v>
          </cell>
          <cell r="C185" t="str">
            <v>Cá giếc</v>
          </cell>
          <cell r="D185">
            <v>97</v>
          </cell>
        </row>
        <row r="186">
          <cell r="B186" t="str">
            <v>cabasa</v>
          </cell>
          <cell r="C186" t="str">
            <v>Cá Basa</v>
          </cell>
          <cell r="D186">
            <v>97</v>
          </cell>
        </row>
        <row r="187">
          <cell r="B187" t="str">
            <v>cakim</v>
          </cell>
          <cell r="C187" t="str">
            <v>Cá kìm</v>
          </cell>
          <cell r="D187">
            <v>263</v>
          </cell>
        </row>
        <row r="188">
          <cell r="B188" t="str">
            <v>cachim</v>
          </cell>
          <cell r="C188" t="str">
            <v>Cá chim</v>
          </cell>
          <cell r="D188">
            <v>263</v>
          </cell>
        </row>
        <row r="189">
          <cell r="B189" t="str">
            <v>Catrung</v>
          </cell>
          <cell r="C189" t="str">
            <v>Cá trứng</v>
          </cell>
          <cell r="D189">
            <v>263</v>
          </cell>
        </row>
        <row r="190">
          <cell r="B190" t="str">
            <v>cakho</v>
          </cell>
          <cell r="C190" t="str">
            <v>Cá khô</v>
          </cell>
          <cell r="D190">
            <v>218</v>
          </cell>
        </row>
        <row r="191">
          <cell r="B191" t="str">
            <v>caloc</v>
          </cell>
          <cell r="C191" t="str">
            <v>Cá lóc</v>
          </cell>
          <cell r="D191">
            <v>107</v>
          </cell>
        </row>
        <row r="192">
          <cell r="B192" t="str">
            <v>came</v>
          </cell>
          <cell r="C192" t="str">
            <v>Cá mè</v>
          </cell>
          <cell r="D192">
            <v>154</v>
          </cell>
        </row>
        <row r="193">
          <cell r="B193" t="str">
            <v>camo</v>
          </cell>
          <cell r="C193" t="str">
            <v>Cá mỡ</v>
          </cell>
          <cell r="D193">
            <v>161</v>
          </cell>
        </row>
        <row r="194">
          <cell r="B194" t="str">
            <v>cacom</v>
          </cell>
          <cell r="C194" t="str">
            <v>Cá cơm</v>
          </cell>
          <cell r="D194">
            <v>218</v>
          </cell>
        </row>
        <row r="195">
          <cell r="B195" t="str">
            <v>canac</v>
          </cell>
          <cell r="C195" t="str">
            <v>Cá nạc</v>
          </cell>
          <cell r="D195">
            <v>90</v>
          </cell>
        </row>
        <row r="196">
          <cell r="B196" t="str">
            <v>cangu</v>
          </cell>
          <cell r="C196" t="str">
            <v>Cá ngừ</v>
          </cell>
          <cell r="D196">
            <v>97</v>
          </cell>
        </row>
        <row r="197">
          <cell r="B197" t="str">
            <v>canuc</v>
          </cell>
          <cell r="C197" t="str">
            <v>Cá nục</v>
          </cell>
          <cell r="D197">
            <v>121</v>
          </cell>
        </row>
        <row r="198">
          <cell r="B198" t="str">
            <v>cavien</v>
          </cell>
          <cell r="C198" t="str">
            <v>Cá viên</v>
          </cell>
          <cell r="D198">
            <v>409</v>
          </cell>
        </row>
        <row r="199">
          <cell r="C199" t="str">
            <v>Cá phèn</v>
          </cell>
          <cell r="D199">
            <v>112</v>
          </cell>
        </row>
        <row r="200">
          <cell r="B200" t="str">
            <v>caqua</v>
          </cell>
          <cell r="C200" t="str">
            <v>Cá quả (cá lóc)</v>
          </cell>
          <cell r="D200">
            <v>107</v>
          </cell>
        </row>
        <row r="201">
          <cell r="B201" t="str">
            <v>carodong</v>
          </cell>
          <cell r="C201" t="str">
            <v>Cá rô đồng</v>
          </cell>
          <cell r="D201">
            <v>136</v>
          </cell>
        </row>
        <row r="202">
          <cell r="B202" t="str">
            <v>carophi</v>
          </cell>
          <cell r="C202" t="str">
            <v>Cá rô phi</v>
          </cell>
          <cell r="D202">
            <v>110</v>
          </cell>
        </row>
        <row r="203">
          <cell r="B203" t="str">
            <v>cathu</v>
          </cell>
          <cell r="C203" t="str">
            <v>Cá thu</v>
          </cell>
          <cell r="D203">
            <v>176</v>
          </cell>
        </row>
        <row r="204">
          <cell r="B204" t="str">
            <v>catram</v>
          </cell>
          <cell r="C204" t="str">
            <v>Cá trắm cỏ</v>
          </cell>
          <cell r="D204">
            <v>101</v>
          </cell>
        </row>
        <row r="205">
          <cell r="B205" t="str">
            <v>catre</v>
          </cell>
          <cell r="C205" t="str">
            <v>Cá trê</v>
          </cell>
          <cell r="D205">
            <v>183</v>
          </cell>
        </row>
        <row r="206">
          <cell r="B206" t="str">
            <v>catroi</v>
          </cell>
          <cell r="C206" t="str">
            <v>Cá trôi</v>
          </cell>
          <cell r="D206">
            <v>137</v>
          </cell>
        </row>
        <row r="207">
          <cell r="B207" t="str">
            <v>chabongcaloc</v>
          </cell>
          <cell r="C207" t="str">
            <v>Chà bông cá lóc</v>
          </cell>
          <cell r="D207">
            <v>322</v>
          </cell>
        </row>
        <row r="208">
          <cell r="B208" t="str">
            <v>cuabien</v>
          </cell>
          <cell r="C208" t="str">
            <v>Cua biển</v>
          </cell>
          <cell r="D208">
            <v>113</v>
          </cell>
        </row>
        <row r="209">
          <cell r="B209" t="str">
            <v>cuaxay</v>
          </cell>
          <cell r="C209" t="str">
            <v>Cua đồng</v>
          </cell>
          <cell r="D209">
            <v>97</v>
          </cell>
        </row>
        <row r="210">
          <cell r="B210" t="str">
            <v>hen</v>
          </cell>
          <cell r="C210" t="str">
            <v>Hến</v>
          </cell>
          <cell r="D210">
            <v>55</v>
          </cell>
        </row>
        <row r="211">
          <cell r="C211" t="str">
            <v>Lươn</v>
          </cell>
          <cell r="D211">
            <v>104</v>
          </cell>
        </row>
        <row r="212">
          <cell r="C212" t="str">
            <v>Mực khô</v>
          </cell>
          <cell r="D212">
            <v>301</v>
          </cell>
        </row>
        <row r="213">
          <cell r="B213" t="str">
            <v>muctuoi</v>
          </cell>
          <cell r="C213" t="str">
            <v>Mực tươi</v>
          </cell>
          <cell r="D213">
            <v>83</v>
          </cell>
        </row>
        <row r="214">
          <cell r="C214" t="str">
            <v>Ốc bươu</v>
          </cell>
          <cell r="D214">
            <v>94</v>
          </cell>
        </row>
        <row r="215">
          <cell r="C215" t="str">
            <v>Ốc nhồi</v>
          </cell>
          <cell r="D215">
            <v>94</v>
          </cell>
        </row>
        <row r="216">
          <cell r="C216" t="str">
            <v>Ốc vặn</v>
          </cell>
          <cell r="D216">
            <v>82</v>
          </cell>
        </row>
        <row r="217">
          <cell r="B217" t="str">
            <v>tep</v>
          </cell>
          <cell r="C217" t="str">
            <v>Tép đồng</v>
          </cell>
          <cell r="D217">
            <v>92</v>
          </cell>
        </row>
        <row r="218">
          <cell r="B218" t="str">
            <v>tepkho</v>
          </cell>
          <cell r="C218" t="str">
            <v>Tép khô</v>
          </cell>
          <cell r="D218">
            <v>92</v>
          </cell>
        </row>
        <row r="219">
          <cell r="C219" t="str">
            <v>Tôm biển</v>
          </cell>
          <cell r="D219">
            <v>92</v>
          </cell>
        </row>
        <row r="220">
          <cell r="B220" t="str">
            <v>tom</v>
          </cell>
          <cell r="C220" t="str">
            <v>Tôm</v>
          </cell>
          <cell r="D220">
            <v>100</v>
          </cell>
        </row>
        <row r="221">
          <cell r="B221" t="str">
            <v>tomkho</v>
          </cell>
          <cell r="C221" t="str">
            <v>Tôm khô</v>
          </cell>
          <cell r="D221">
            <v>357</v>
          </cell>
        </row>
        <row r="222">
          <cell r="C222" t="str">
            <v>Trai</v>
          </cell>
          <cell r="D222">
            <v>48</v>
          </cell>
        </row>
        <row r="223">
          <cell r="C223" t="str">
            <v>Lòng đỏ trứng gà</v>
          </cell>
          <cell r="D223">
            <v>337</v>
          </cell>
        </row>
        <row r="224">
          <cell r="C224" t="str">
            <v>Lòng đỏ trứng vịt</v>
          </cell>
          <cell r="D224">
            <v>378</v>
          </cell>
        </row>
        <row r="225">
          <cell r="C225" t="str">
            <v>Lòng trắng trứnggà</v>
          </cell>
          <cell r="D225">
            <v>56</v>
          </cell>
        </row>
        <row r="226">
          <cell r="C226" t="str">
            <v>Lòng trắng trứngvịt</v>
          </cell>
          <cell r="D226">
            <v>61</v>
          </cell>
        </row>
        <row r="227">
          <cell r="B227" t="str">
            <v>trungga</v>
          </cell>
          <cell r="C227" t="str">
            <v>Trứng gà</v>
          </cell>
          <cell r="D227">
            <v>75</v>
          </cell>
        </row>
        <row r="228">
          <cell r="B228" t="str">
            <v>trungvit</v>
          </cell>
          <cell r="C228" t="str">
            <v>Trứng vịt</v>
          </cell>
          <cell r="D228">
            <v>140</v>
          </cell>
        </row>
        <row r="229">
          <cell r="B229" t="str">
            <v>trungcut</v>
          </cell>
          <cell r="C229" t="str">
            <v>Trứng cút</v>
          </cell>
          <cell r="D229">
            <v>24</v>
          </cell>
        </row>
        <row r="230">
          <cell r="B230" t="str">
            <v>dauan</v>
          </cell>
          <cell r="C230" t="str">
            <v>Dầu ăn</v>
          </cell>
          <cell r="D230">
            <v>907</v>
          </cell>
        </row>
        <row r="231">
          <cell r="B231" t="str">
            <v>nem</v>
          </cell>
          <cell r="C231" t="str">
            <v>Nem rán</v>
          </cell>
          <cell r="D231">
            <v>160</v>
          </cell>
        </row>
        <row r="232">
          <cell r="B232" t="str">
            <v>lac</v>
          </cell>
          <cell r="C232" t="str">
            <v>Lạc nhân</v>
          </cell>
          <cell r="D232">
            <v>577</v>
          </cell>
        </row>
        <row r="233">
          <cell r="B233" t="str">
            <v>xa</v>
          </cell>
          <cell r="C233" t="str">
            <v>Xả ớt</v>
          </cell>
          <cell r="D233">
            <v>36</v>
          </cell>
        </row>
        <row r="234">
          <cell r="B234" t="str">
            <v>khe</v>
          </cell>
          <cell r="C234" t="str">
            <v>Khế chua</v>
          </cell>
          <cell r="D234">
            <v>36</v>
          </cell>
        </row>
        <row r="235">
          <cell r="B235" t="str">
            <v>otxao</v>
          </cell>
          <cell r="C235" t="str">
            <v>Ơt xào</v>
          </cell>
          <cell r="D235">
            <v>36</v>
          </cell>
        </row>
        <row r="236">
          <cell r="B236" t="str">
            <v>otqua</v>
          </cell>
          <cell r="C236" t="str">
            <v>Ơt cay</v>
          </cell>
          <cell r="D236">
            <v>36</v>
          </cell>
        </row>
        <row r="237">
          <cell r="B237" t="str">
            <v>dotrang</v>
          </cell>
          <cell r="C237" t="str">
            <v>Đỗ trắng</v>
          </cell>
          <cell r="D237">
            <v>346</v>
          </cell>
        </row>
        <row r="238">
          <cell r="B238" t="str">
            <v>docmung</v>
          </cell>
          <cell r="C238" t="str">
            <v>Dọc mùng</v>
          </cell>
          <cell r="D238">
            <v>24</v>
          </cell>
        </row>
        <row r="239">
          <cell r="B239" t="str">
            <v>mechua</v>
          </cell>
          <cell r="C239" t="str">
            <v>Me chua</v>
          </cell>
          <cell r="D239">
            <v>37</v>
          </cell>
        </row>
        <row r="240">
          <cell r="B240" t="str">
            <v>ngao</v>
          </cell>
          <cell r="C240" t="str">
            <v>Ngao</v>
          </cell>
          <cell r="D240">
            <v>136</v>
          </cell>
        </row>
        <row r="241">
          <cell r="B241" t="str">
            <v>daudo</v>
          </cell>
          <cell r="C241" t="str">
            <v>Đậu đỏ</v>
          </cell>
          <cell r="D241">
            <v>346</v>
          </cell>
        </row>
        <row r="242">
          <cell r="B242" t="str">
            <v>dua</v>
          </cell>
          <cell r="C242" t="str">
            <v>Dừa quả</v>
          </cell>
          <cell r="D242">
            <v>364</v>
          </cell>
        </row>
        <row r="243">
          <cell r="B243" t="str">
            <v>xucxich</v>
          </cell>
          <cell r="C243" t="str">
            <v>Xúc xích</v>
          </cell>
          <cell r="D243">
            <v>307</v>
          </cell>
        </row>
        <row r="244">
          <cell r="B244" t="str">
            <v>mamtep</v>
          </cell>
          <cell r="C244" t="str">
            <v>Mắm tép</v>
          </cell>
          <cell r="D244">
            <v>204</v>
          </cell>
        </row>
        <row r="245">
          <cell r="B245" t="str">
            <v>hanhtay</v>
          </cell>
          <cell r="C245" t="str">
            <v>Hành tây</v>
          </cell>
          <cell r="D245">
            <v>32</v>
          </cell>
        </row>
        <row r="246">
          <cell r="B246" t="str">
            <v>cantay</v>
          </cell>
          <cell r="C246" t="str">
            <v>Cần tây</v>
          </cell>
          <cell r="D246">
            <v>32</v>
          </cell>
        </row>
        <row r="247">
          <cell r="B247" t="str">
            <v>nemthinh</v>
          </cell>
          <cell r="C247" t="str">
            <v>Nem thính</v>
          </cell>
          <cell r="D247">
            <v>158</v>
          </cell>
        </row>
        <row r="248">
          <cell r="B248" t="str">
            <v>gioxao</v>
          </cell>
          <cell r="C248" t="str">
            <v>Giò xào</v>
          </cell>
          <cell r="D248">
            <v>527</v>
          </cell>
        </row>
        <row r="249">
          <cell r="B249" t="str">
            <v>tienvua</v>
          </cell>
          <cell r="C249" t="str">
            <v>Rau tiến vua</v>
          </cell>
          <cell r="D249">
            <v>381</v>
          </cell>
        </row>
        <row r="250">
          <cell r="B250" t="str">
            <v>bido</v>
          </cell>
          <cell r="C250" t="str">
            <v>Bí đỏ</v>
          </cell>
          <cell r="D250">
            <v>34</v>
          </cell>
        </row>
        <row r="251">
          <cell r="B251" t="str">
            <v>gachien</v>
          </cell>
          <cell r="C251" t="str">
            <v>Gà chiên</v>
          </cell>
        </row>
        <row r="252">
          <cell r="B252" t="str">
            <v>cathudao</v>
          </cell>
          <cell r="C252" t="str">
            <v>Cá thu đao</v>
          </cell>
          <cell r="D252">
            <v>166</v>
          </cell>
        </row>
        <row r="253">
          <cell r="B253" t="str">
            <v>toi</v>
          </cell>
          <cell r="C253" t="str">
            <v>Tỏi</v>
          </cell>
          <cell r="D253">
            <v>159</v>
          </cell>
        </row>
        <row r="254">
          <cell r="B254" t="str">
            <v>vung</v>
          </cell>
          <cell r="C254" t="str">
            <v>Vừng</v>
          </cell>
          <cell r="D254">
            <v>577</v>
          </cell>
        </row>
        <row r="255">
          <cell r="B255" t="str">
            <v>botchien</v>
          </cell>
          <cell r="C255" t="str">
            <v>Bột chiên</v>
          </cell>
          <cell r="D255">
            <v>335</v>
          </cell>
        </row>
        <row r="256">
          <cell r="B256" t="str">
            <v>tieu</v>
          </cell>
          <cell r="C256" t="str">
            <v>Hạt tiêu</v>
          </cell>
          <cell r="D256">
            <v>38</v>
          </cell>
        </row>
        <row r="257">
          <cell r="B257" t="str">
            <v>ngo</v>
          </cell>
          <cell r="C257" t="str">
            <v>Hạt ngô</v>
          </cell>
          <cell r="D257">
            <v>106</v>
          </cell>
        </row>
        <row r="258">
          <cell r="B258" t="str">
            <v>giagiam</v>
          </cell>
          <cell r="C258" t="str">
            <v>Giagiam</v>
          </cell>
          <cell r="D258">
            <v>54</v>
          </cell>
        </row>
        <row r="259">
          <cell r="B259" t="str">
            <v>bottom</v>
          </cell>
          <cell r="C259" t="str">
            <v>Bột tôm</v>
          </cell>
        </row>
        <row r="260">
          <cell r="B260" t="str">
            <v>cuqua</v>
          </cell>
          <cell r="C260" t="str">
            <v xml:space="preserve">Củ quả </v>
          </cell>
          <cell r="D260">
            <v>100</v>
          </cell>
        </row>
        <row r="261">
          <cell r="B261" t="str">
            <v>cantoi</v>
          </cell>
          <cell r="C261" t="str">
            <v>Cần tỏi tây</v>
          </cell>
          <cell r="D261">
            <v>42</v>
          </cell>
        </row>
        <row r="262">
          <cell r="B262" t="str">
            <v>doqua</v>
          </cell>
          <cell r="C262" t="str">
            <v>Đỗ quả</v>
          </cell>
          <cell r="D262">
            <v>83</v>
          </cell>
        </row>
        <row r="263">
          <cell r="B263" t="str">
            <v>cari</v>
          </cell>
          <cell r="C263" t="str">
            <v>Cari</v>
          </cell>
        </row>
        <row r="264">
          <cell r="B264" t="str">
            <v>lalot</v>
          </cell>
          <cell r="C264" t="str">
            <v>Lá lốt</v>
          </cell>
        </row>
        <row r="265">
          <cell r="B265" t="str">
            <v>duaqua</v>
          </cell>
          <cell r="C265" t="str">
            <v>Dứa quả</v>
          </cell>
        </row>
        <row r="266">
          <cell r="B266" t="str">
            <v>nam</v>
          </cell>
          <cell r="C266" t="str">
            <v>Nấm</v>
          </cell>
        </row>
        <row r="267">
          <cell r="B267" t="str">
            <v>giolon</v>
          </cell>
          <cell r="C267" t="str">
            <v>Giò lợn</v>
          </cell>
          <cell r="D267">
            <v>527</v>
          </cell>
        </row>
        <row r="268">
          <cell r="B268" t="str">
            <v>thittrau</v>
          </cell>
          <cell r="D268">
            <v>378</v>
          </cell>
        </row>
        <row r="269">
          <cell r="B269" t="str">
            <v>oc</v>
          </cell>
          <cell r="C269" t="str">
            <v>Ôc</v>
          </cell>
          <cell r="D269">
            <v>166</v>
          </cell>
        </row>
        <row r="270">
          <cell r="B270" t="str">
            <v>xaot</v>
          </cell>
          <cell r="C270" t="str">
            <v>Xả ớt</v>
          </cell>
          <cell r="D270">
            <v>83</v>
          </cell>
        </row>
        <row r="271">
          <cell r="B271" t="str">
            <v>ngaicuu</v>
          </cell>
          <cell r="C271" t="str">
            <v>Ngải cứu</v>
          </cell>
          <cell r="D271">
            <v>83</v>
          </cell>
        </row>
        <row r="272">
          <cell r="B272" t="str">
            <v>miendong</v>
          </cell>
          <cell r="C272" t="str">
            <v xml:space="preserve">Miến </v>
          </cell>
          <cell r="D272">
            <v>90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ụ tri các trường "/>
      <sheetName val="Sơ Đồ "/>
      <sheetName val="định lượng klo "/>
      <sheetName val="Thông tin"/>
      <sheetName val="Thực đơn tổng"/>
      <sheetName val="Tổng hợp"/>
      <sheetName val="Phiếu xuất kho "/>
      <sheetName val="THCS Quận long biên công bố "/>
      <sheetName val=" THCS Quận long biên"/>
      <sheetName val="GV Thạch Bàn A"/>
      <sheetName val="Thạch Bàn A "/>
      <sheetName val="Hạ Đình  (2)"/>
      <sheetName val="GV hạ Đình "/>
      <sheetName val="Hạ Đình "/>
      <sheetName val="GV Đoàn Kết"/>
      <sheetName val="Đoàn kết "/>
      <sheetName val="GV Thạch Bàn B"/>
      <sheetName val="Thạch Bàn B"/>
      <sheetName val="GV Đức giang"/>
      <sheetName val="Đức Giang"/>
      <sheetName val="GV - Việt Hùng"/>
      <sheetName val="Việt Hùng "/>
      <sheetName val="Mai Lâm "/>
      <sheetName val="Đại Phúc "/>
      <sheetName val="Vạn An "/>
      <sheetName val="Vân Dương "/>
      <sheetName val="CN Sao Việt "/>
      <sheetName val="công nhân xây dựng"/>
      <sheetName val="thực đơn tuần"/>
      <sheetName val="xuất FPT"/>
    </sheetNames>
    <sheetDataSet>
      <sheetData sheetId="0"/>
      <sheetData sheetId="1"/>
      <sheetData sheetId="2"/>
      <sheetData sheetId="3">
        <row r="4">
          <cell r="B4" t="str">
            <v>số 2 ngõ 71 tổ 4 đường thạch bàn,phường thạch bàn,quận long biên,TP Hà Nội</v>
          </cell>
        </row>
      </sheetData>
      <sheetData sheetId="4"/>
      <sheetData sheetId="5"/>
      <sheetData sheetId="6"/>
      <sheetData sheetId="7"/>
      <sheetData sheetId="8"/>
      <sheetData sheetId="9">
        <row r="12">
          <cell r="B12" t="str">
            <v xml:space="preserve">Thịt cuốn chả lá lốt 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0"/>
  <sheetViews>
    <sheetView tabSelected="1" topLeftCell="A10" zoomScale="112" zoomScaleNormal="112" workbookViewId="0">
      <selection activeCell="Q59" sqref="Q59"/>
    </sheetView>
  </sheetViews>
  <sheetFormatPr defaultRowHeight="15" x14ac:dyDescent="0.25"/>
  <cols>
    <col min="1" max="1" width="11.85546875" style="2" customWidth="1"/>
    <col min="2" max="2" width="24.28515625" style="2" customWidth="1"/>
    <col min="3" max="3" width="18.28515625" style="2" customWidth="1"/>
    <col min="4" max="4" width="11.28515625" style="95" customWidth="1"/>
    <col min="5" max="5" width="13" style="87" customWidth="1"/>
    <col min="6" max="6" width="12.85546875" style="87" customWidth="1"/>
    <col min="7" max="7" width="11.140625" style="87" customWidth="1"/>
    <col min="8" max="10" width="13" style="87" customWidth="1"/>
    <col min="11" max="11" width="8.5703125" style="87" customWidth="1"/>
    <col min="12" max="12" width="7.28515625" style="87" customWidth="1"/>
    <col min="13" max="13" width="11.85546875" style="96" customWidth="1"/>
    <col min="14" max="14" width="9.140625" style="2"/>
    <col min="15" max="15" width="11.42578125" style="3" bestFit="1" customWidth="1"/>
    <col min="16" max="17" width="9.140625" style="2"/>
    <col min="18" max="18" width="29.7109375" style="2" customWidth="1"/>
    <col min="19" max="20" width="0" style="2" hidden="1" customWidth="1"/>
    <col min="21" max="16384" width="9.140625" style="2"/>
  </cols>
  <sheetData>
    <row r="1" spans="1:20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0" ht="15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0" x14ac:dyDescent="0.25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R3" s="6" t="s">
        <v>3</v>
      </c>
    </row>
    <row r="4" spans="1:20" ht="18.75" x14ac:dyDescent="0.25">
      <c r="A4" s="7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R4" s="8">
        <v>0.08</v>
      </c>
    </row>
    <row r="5" spans="1:20" s="9" customFormat="1" ht="17.25" x14ac:dyDescent="0.3">
      <c r="B5" s="10" t="s">
        <v>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O5" s="11"/>
    </row>
    <row r="6" spans="1:20" s="9" customFormat="1" ht="16.5" x14ac:dyDescent="0.25">
      <c r="B6" s="12" t="s">
        <v>6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O6" s="11"/>
    </row>
    <row r="7" spans="1:20" ht="15.75" x14ac:dyDescent="0.25">
      <c r="A7" s="13" t="s">
        <v>7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20" ht="15.75" x14ac:dyDescent="0.25">
      <c r="B8" s="14"/>
      <c r="C8" s="15"/>
      <c r="D8" s="15"/>
      <c r="E8" s="15"/>
      <c r="F8" s="15"/>
      <c r="G8" s="15"/>
      <c r="H8" s="15"/>
      <c r="I8" s="16"/>
      <c r="J8" s="16"/>
      <c r="K8" s="2"/>
      <c r="L8" s="2"/>
      <c r="M8" s="2"/>
    </row>
    <row r="9" spans="1:20" ht="30.75" customHeight="1" x14ac:dyDescent="0.25">
      <c r="A9" s="17" t="s">
        <v>8</v>
      </c>
      <c r="B9" s="17" t="str">
        <f>UPPER(S9)</f>
        <v xml:space="preserve">THỰC PHẨM </v>
      </c>
      <c r="C9" s="17" t="str">
        <f>UPPER(T9)</f>
        <v xml:space="preserve">NGUYÊN LIỆU </v>
      </c>
      <c r="D9" s="17" t="s">
        <v>9</v>
      </c>
      <c r="E9" s="18" t="s">
        <v>10</v>
      </c>
      <c r="F9" s="18" t="s">
        <v>11</v>
      </c>
      <c r="G9" s="18" t="s">
        <v>12</v>
      </c>
      <c r="H9" s="18" t="s">
        <v>13</v>
      </c>
      <c r="I9" s="18" t="s">
        <v>14</v>
      </c>
      <c r="J9" s="18" t="s">
        <v>15</v>
      </c>
      <c r="K9" s="18" t="s">
        <v>16</v>
      </c>
      <c r="L9" s="18" t="s">
        <v>3</v>
      </c>
      <c r="M9" s="18" t="s">
        <v>17</v>
      </c>
      <c r="S9" s="17" t="s">
        <v>18</v>
      </c>
      <c r="T9" s="17" t="s">
        <v>19</v>
      </c>
    </row>
    <row r="10" spans="1:20" ht="13.5" customHeight="1" x14ac:dyDescent="0.25">
      <c r="A10" s="19" t="s">
        <v>20</v>
      </c>
      <c r="B10" s="20" t="s">
        <v>21</v>
      </c>
      <c r="C10" s="21" t="s">
        <v>22</v>
      </c>
      <c r="D10" s="22">
        <v>0.15</v>
      </c>
      <c r="E10" s="23">
        <v>19000</v>
      </c>
      <c r="F10" s="24">
        <f>D10*E10</f>
        <v>2850</v>
      </c>
      <c r="G10" s="22">
        <f>INDEX('[1]DANH SÁCH HÀNG HÓA, DỊCH VỤ'!$G$3:$G$240,MATCH('ĐL suất ăn HS T2.10'!$C10,'[1]DANH SÁCH HÀNG HÓA, DỊCH VỤ'!$C$3:$C$240,0),0)*$D10</f>
        <v>0.3</v>
      </c>
      <c r="H10" s="22">
        <f>INDEX('[1]DANH SÁCH HÀNG HÓA, DỊCH VỤ'!$H$3:$H$240,MATCH('ĐL suất ăn HS T2.10'!$C10,'[1]DANH SÁCH HÀNG HÓA, DỊCH VỤ'!$C$3:$C$240,0),0)*'ĐL suất ăn HS T2.10'!$D10*10</f>
        <v>519</v>
      </c>
      <c r="I10" s="25" t="s">
        <v>23</v>
      </c>
      <c r="J10" s="26">
        <v>1300</v>
      </c>
      <c r="K10" s="27">
        <f>F23+J23</f>
        <v>29845</v>
      </c>
      <c r="L10" s="27">
        <f>K10*8%</f>
        <v>2387.6</v>
      </c>
      <c r="M10" s="28">
        <f>K10+L10</f>
        <v>32232.6</v>
      </c>
    </row>
    <row r="11" spans="1:20" ht="13.5" customHeight="1" x14ac:dyDescent="0.25">
      <c r="A11" s="29"/>
      <c r="B11" s="30" t="s">
        <v>24</v>
      </c>
      <c r="C11" s="31" t="s">
        <v>25</v>
      </c>
      <c r="D11" s="31">
        <v>0.1</v>
      </c>
      <c r="E11" s="32">
        <v>100000</v>
      </c>
      <c r="F11" s="24">
        <f t="shared" ref="F11:F21" si="0">D11*E11</f>
        <v>10000</v>
      </c>
      <c r="G11" s="22">
        <v>4.5499999999999999E-2</v>
      </c>
      <c r="H11" s="22">
        <v>129.35</v>
      </c>
      <c r="I11" s="25" t="s">
        <v>26</v>
      </c>
      <c r="J11" s="26">
        <v>2800</v>
      </c>
      <c r="K11" s="33"/>
      <c r="L11" s="34"/>
      <c r="M11" s="35"/>
    </row>
    <row r="12" spans="1:20" ht="13.5" customHeight="1" x14ac:dyDescent="0.25">
      <c r="A12" s="29"/>
      <c r="C12" s="31" t="s">
        <v>27</v>
      </c>
      <c r="D12" s="31">
        <v>0.01</v>
      </c>
      <c r="E12" s="32">
        <v>50000</v>
      </c>
      <c r="F12" s="24">
        <f t="shared" si="0"/>
        <v>500</v>
      </c>
      <c r="G12" s="22">
        <v>6.0000000000000001E-3</v>
      </c>
      <c r="H12" s="22">
        <v>0</v>
      </c>
      <c r="I12" s="25" t="s">
        <v>28</v>
      </c>
      <c r="J12" s="26">
        <v>200</v>
      </c>
      <c r="K12" s="33"/>
      <c r="L12" s="34"/>
      <c r="M12" s="35"/>
    </row>
    <row r="13" spans="1:20" ht="13.5" customHeight="1" x14ac:dyDescent="0.25">
      <c r="A13" s="29"/>
      <c r="B13" s="36"/>
      <c r="C13" s="31" t="s">
        <v>29</v>
      </c>
      <c r="D13" s="31">
        <v>0.01</v>
      </c>
      <c r="E13" s="32">
        <v>50000</v>
      </c>
      <c r="F13" s="24">
        <f t="shared" si="0"/>
        <v>500</v>
      </c>
      <c r="G13" s="22">
        <v>8.0000000000000002E-3</v>
      </c>
      <c r="H13" s="22">
        <v>0</v>
      </c>
      <c r="I13" s="25" t="s">
        <v>30</v>
      </c>
      <c r="J13" s="26">
        <v>100</v>
      </c>
      <c r="K13" s="33"/>
      <c r="L13" s="34"/>
      <c r="M13" s="35"/>
    </row>
    <row r="14" spans="1:20" ht="13.5" customHeight="1" x14ac:dyDescent="0.25">
      <c r="A14" s="29"/>
      <c r="B14" s="30" t="s">
        <v>31</v>
      </c>
      <c r="C14" s="31" t="s">
        <v>32</v>
      </c>
      <c r="D14" s="31">
        <v>3.6999999999999998E-2</v>
      </c>
      <c r="E14" s="32">
        <v>120000</v>
      </c>
      <c r="F14" s="24">
        <f t="shared" si="0"/>
        <v>4440</v>
      </c>
      <c r="G14" s="22"/>
      <c r="H14" s="22"/>
      <c r="I14" s="25" t="s">
        <v>33</v>
      </c>
      <c r="J14" s="26">
        <v>500</v>
      </c>
      <c r="K14" s="33"/>
      <c r="L14" s="34"/>
      <c r="M14" s="35"/>
    </row>
    <row r="15" spans="1:20" ht="13.5" customHeight="1" x14ac:dyDescent="0.25">
      <c r="A15" s="29"/>
      <c r="B15" s="36" t="s">
        <v>34</v>
      </c>
      <c r="C15" s="31" t="s">
        <v>35</v>
      </c>
      <c r="D15" s="31">
        <v>0.08</v>
      </c>
      <c r="E15" s="32">
        <v>25000</v>
      </c>
      <c r="F15" s="24">
        <f t="shared" si="0"/>
        <v>2000</v>
      </c>
      <c r="G15" s="22">
        <v>0.12</v>
      </c>
      <c r="H15" s="22">
        <v>17.399999999999999</v>
      </c>
      <c r="I15" s="25" t="s">
        <v>36</v>
      </c>
      <c r="J15" s="26">
        <v>100</v>
      </c>
      <c r="K15" s="33"/>
      <c r="L15" s="34"/>
      <c r="M15" s="35"/>
    </row>
    <row r="16" spans="1:20" ht="13.5" customHeight="1" x14ac:dyDescent="0.25">
      <c r="A16" s="29"/>
      <c r="B16" s="36"/>
      <c r="C16" s="31" t="s">
        <v>37</v>
      </c>
      <c r="D16" s="31">
        <v>5.0000000000000001E-3</v>
      </c>
      <c r="E16" s="32">
        <v>30000</v>
      </c>
      <c r="F16" s="24">
        <f t="shared" si="0"/>
        <v>150</v>
      </c>
      <c r="G16" s="22">
        <v>6.0000000000000001E-3</v>
      </c>
      <c r="H16" s="22">
        <v>1.9</v>
      </c>
      <c r="I16" s="22"/>
      <c r="J16" s="22"/>
      <c r="K16" s="33"/>
      <c r="L16" s="34"/>
      <c r="M16" s="35"/>
    </row>
    <row r="17" spans="1:20" ht="13.5" customHeight="1" x14ac:dyDescent="0.25">
      <c r="A17" s="29"/>
      <c r="B17" s="36" t="s">
        <v>38</v>
      </c>
      <c r="C17" s="31" t="s">
        <v>39</v>
      </c>
      <c r="D17" s="31">
        <v>2.5000000000000001E-2</v>
      </c>
      <c r="E17" s="32">
        <v>25000</v>
      </c>
      <c r="F17" s="24">
        <f t="shared" si="0"/>
        <v>625</v>
      </c>
      <c r="G17" s="22"/>
      <c r="H17" s="22">
        <v>18.600000000000001</v>
      </c>
      <c r="I17" s="22"/>
      <c r="J17" s="22"/>
      <c r="K17" s="33"/>
      <c r="L17" s="34"/>
      <c r="M17" s="35"/>
    </row>
    <row r="18" spans="1:20" ht="13.5" customHeight="1" x14ac:dyDescent="0.25">
      <c r="A18" s="29"/>
      <c r="B18" s="36"/>
      <c r="C18" s="31" t="s">
        <v>40</v>
      </c>
      <c r="D18" s="31">
        <v>0.01</v>
      </c>
      <c r="E18" s="32">
        <v>25000</v>
      </c>
      <c r="F18" s="24">
        <f t="shared" si="0"/>
        <v>250</v>
      </c>
      <c r="G18" s="22"/>
      <c r="H18" s="22"/>
      <c r="I18" s="22"/>
      <c r="J18" s="22"/>
      <c r="K18" s="33"/>
      <c r="L18" s="34"/>
      <c r="M18" s="35"/>
    </row>
    <row r="19" spans="1:20" ht="13.5" customHeight="1" x14ac:dyDescent="0.25">
      <c r="A19" s="29"/>
      <c r="B19" s="36"/>
      <c r="C19" s="31" t="s">
        <v>41</v>
      </c>
      <c r="D19" s="31">
        <v>1E-3</v>
      </c>
      <c r="E19" s="32">
        <v>30000</v>
      </c>
      <c r="F19" s="24">
        <f t="shared" si="0"/>
        <v>30</v>
      </c>
      <c r="G19" s="22"/>
      <c r="H19" s="22"/>
      <c r="I19" s="22"/>
      <c r="J19" s="22"/>
      <c r="K19" s="33"/>
      <c r="L19" s="34"/>
      <c r="M19" s="35"/>
    </row>
    <row r="20" spans="1:20" ht="13.5" customHeight="1" x14ac:dyDescent="0.25">
      <c r="A20" s="29"/>
      <c r="B20" s="36"/>
      <c r="C20" s="31" t="s">
        <v>42</v>
      </c>
      <c r="D20" s="31">
        <v>5.0000000000000001E-3</v>
      </c>
      <c r="E20" s="32">
        <v>70000</v>
      </c>
      <c r="F20" s="24">
        <f t="shared" si="0"/>
        <v>350</v>
      </c>
      <c r="G20" s="22"/>
      <c r="H20" s="22"/>
      <c r="I20" s="22"/>
      <c r="J20" s="22"/>
      <c r="K20" s="33"/>
      <c r="L20" s="34"/>
      <c r="M20" s="35"/>
    </row>
    <row r="21" spans="1:20" ht="13.5" customHeight="1" x14ac:dyDescent="0.25">
      <c r="A21" s="29"/>
      <c r="B21" s="36" t="s">
        <v>43</v>
      </c>
      <c r="C21" s="31"/>
      <c r="D21" s="31">
        <v>3.5000000000000003E-2</v>
      </c>
      <c r="E21" s="32">
        <v>70000</v>
      </c>
      <c r="F21" s="24">
        <f t="shared" si="0"/>
        <v>2450.0000000000005</v>
      </c>
      <c r="G21" s="22"/>
      <c r="H21" s="22"/>
      <c r="I21" s="22"/>
      <c r="J21" s="22"/>
      <c r="K21" s="33"/>
      <c r="L21" s="34"/>
      <c r="M21" s="35"/>
    </row>
    <row r="22" spans="1:20" ht="13.5" customHeight="1" x14ac:dyDescent="0.25">
      <c r="A22" s="29"/>
      <c r="B22" s="37" t="s">
        <v>44</v>
      </c>
      <c r="C22" s="37"/>
      <c r="D22" s="37"/>
      <c r="E22" s="37"/>
      <c r="F22" s="24">
        <v>700</v>
      </c>
      <c r="G22" s="22"/>
      <c r="H22" s="22">
        <v>100</v>
      </c>
      <c r="I22" s="22"/>
      <c r="J22" s="22"/>
      <c r="K22" s="33"/>
      <c r="L22" s="34"/>
      <c r="M22" s="35"/>
    </row>
    <row r="23" spans="1:20" ht="17.25" customHeight="1" x14ac:dyDescent="0.25">
      <c r="A23" s="29"/>
      <c r="B23" s="38" t="s">
        <v>45</v>
      </c>
      <c r="C23" s="39"/>
      <c r="D23" s="39"/>
      <c r="E23" s="39"/>
      <c r="F23" s="40">
        <f>SUM(F10:F22)</f>
        <v>24845</v>
      </c>
      <c r="G23" s="22"/>
      <c r="H23" s="22">
        <f>SUM(H10:H22)</f>
        <v>786.25</v>
      </c>
      <c r="I23" s="22"/>
      <c r="J23" s="41">
        <f>SUM(J10:J22)</f>
        <v>5000</v>
      </c>
      <c r="K23" s="42"/>
      <c r="L23" s="43"/>
      <c r="M23" s="44"/>
    </row>
    <row r="24" spans="1:20" ht="30.75" customHeight="1" x14ac:dyDescent="0.25">
      <c r="A24" s="17" t="s">
        <v>8</v>
      </c>
      <c r="B24" s="45" t="str">
        <f>UPPER(S24)</f>
        <v xml:space="preserve">THỰC PHẨM </v>
      </c>
      <c r="C24" s="45" t="str">
        <f>UPPER(T24)</f>
        <v xml:space="preserve">NGUYÊN LIỆU </v>
      </c>
      <c r="D24" s="45" t="s">
        <v>9</v>
      </c>
      <c r="E24" s="46" t="s">
        <v>10</v>
      </c>
      <c r="F24" s="46" t="s">
        <v>11</v>
      </c>
      <c r="G24" s="46" t="s">
        <v>12</v>
      </c>
      <c r="H24" s="46" t="s">
        <v>13</v>
      </c>
      <c r="I24" s="18" t="s">
        <v>14</v>
      </c>
      <c r="J24" s="18" t="s">
        <v>15</v>
      </c>
      <c r="K24" s="46" t="s">
        <v>16</v>
      </c>
      <c r="L24" s="46" t="s">
        <v>3</v>
      </c>
      <c r="M24" s="46" t="s">
        <v>17</v>
      </c>
      <c r="S24" s="45" t="s">
        <v>18</v>
      </c>
      <c r="T24" s="45" t="s">
        <v>19</v>
      </c>
    </row>
    <row r="25" spans="1:20" ht="13.5" customHeight="1" x14ac:dyDescent="0.25">
      <c r="A25" s="19" t="s">
        <v>46</v>
      </c>
      <c r="B25" s="20" t="s">
        <v>21</v>
      </c>
      <c r="C25" s="21" t="str">
        <f>'[1]DANH SÁCH HÀNG HÓA, DỊCH VỤ'!C159</f>
        <v xml:space="preserve">Gạo Thơm </v>
      </c>
      <c r="D25" s="22">
        <v>0.15</v>
      </c>
      <c r="E25" s="23">
        <v>19000</v>
      </c>
      <c r="F25" s="24">
        <f>D25*E25</f>
        <v>2850</v>
      </c>
      <c r="G25" s="22">
        <f>INDEX('[1]DANH SÁCH HÀNG HÓA, DỊCH VỤ'!$G$3:$G$240,MATCH('ĐL suất ăn HS T2.10'!$C25,'[1]DANH SÁCH HÀNG HÓA, DỊCH VỤ'!$C$3:$C$240,0),0)*$D25</f>
        <v>0.3</v>
      </c>
      <c r="H25" s="22">
        <f>INDEX('[1]DANH SÁCH HÀNG HÓA, DỊCH VỤ'!$H$3:$H$240,MATCH('ĐL suất ăn HS T2.10'!$C25,'[1]DANH SÁCH HÀNG HÓA, DỊCH VỤ'!$C$3:$C$240,0),0)*'ĐL suất ăn HS T2.10'!$D25*10</f>
        <v>519</v>
      </c>
      <c r="I25" s="47" t="s">
        <v>23</v>
      </c>
      <c r="J25" s="26">
        <v>1300</v>
      </c>
      <c r="K25" s="48">
        <f>F37+J37</f>
        <v>30860</v>
      </c>
      <c r="L25" s="48">
        <f>K25*8%</f>
        <v>2468.8000000000002</v>
      </c>
      <c r="M25" s="49">
        <f>K25+L25</f>
        <v>33328.800000000003</v>
      </c>
    </row>
    <row r="26" spans="1:20" ht="13.5" customHeight="1" x14ac:dyDescent="0.25">
      <c r="A26" s="29"/>
      <c r="B26" s="50" t="s">
        <v>47</v>
      </c>
      <c r="C26" s="51" t="s">
        <v>48</v>
      </c>
      <c r="D26" s="22">
        <v>0.08</v>
      </c>
      <c r="E26" s="32">
        <v>160000</v>
      </c>
      <c r="F26" s="24">
        <f t="shared" ref="F26:F35" si="1">D26*E26</f>
        <v>12800</v>
      </c>
      <c r="G26" s="22">
        <v>5.8500000000000003E-2</v>
      </c>
      <c r="H26" s="22">
        <v>169.00000000000003</v>
      </c>
      <c r="I26" s="47" t="s">
        <v>26</v>
      </c>
      <c r="J26" s="26">
        <v>2800</v>
      </c>
      <c r="K26" s="52"/>
      <c r="L26" s="52"/>
      <c r="M26" s="53"/>
    </row>
    <row r="27" spans="1:20" ht="13.5" customHeight="1" x14ac:dyDescent="0.25">
      <c r="A27" s="29"/>
      <c r="B27" s="36"/>
      <c r="C27" s="51" t="s">
        <v>49</v>
      </c>
      <c r="D27" s="22">
        <v>0.02</v>
      </c>
      <c r="E27" s="32">
        <v>30000</v>
      </c>
      <c r="F27" s="24">
        <f t="shared" si="1"/>
        <v>600</v>
      </c>
      <c r="G27" s="22"/>
      <c r="H27" s="22"/>
      <c r="I27" s="47" t="s">
        <v>28</v>
      </c>
      <c r="J27" s="26">
        <v>200</v>
      </c>
      <c r="K27" s="52"/>
      <c r="L27" s="52"/>
      <c r="M27" s="53"/>
    </row>
    <row r="28" spans="1:20" ht="13.5" customHeight="1" x14ac:dyDescent="0.25">
      <c r="A28" s="29"/>
      <c r="B28" s="36"/>
      <c r="C28" s="51" t="s">
        <v>40</v>
      </c>
      <c r="D28" s="22">
        <v>1.4999999999999999E-2</v>
      </c>
      <c r="E28" s="32">
        <v>25000</v>
      </c>
      <c r="F28" s="24">
        <f t="shared" si="1"/>
        <v>375</v>
      </c>
      <c r="G28" s="22">
        <v>3.4999999999999996E-3</v>
      </c>
      <c r="H28" s="22">
        <v>1.9</v>
      </c>
      <c r="I28" s="47" t="s">
        <v>30</v>
      </c>
      <c r="J28" s="26">
        <v>100</v>
      </c>
      <c r="K28" s="52"/>
      <c r="L28" s="52"/>
      <c r="M28" s="53"/>
    </row>
    <row r="29" spans="1:20" ht="13.5" customHeight="1" x14ac:dyDescent="0.25">
      <c r="A29" s="29"/>
      <c r="B29" s="36" t="s">
        <v>50</v>
      </c>
      <c r="C29" s="51" t="s">
        <v>51</v>
      </c>
      <c r="D29" s="22">
        <v>0.06</v>
      </c>
      <c r="E29" s="32">
        <v>60000</v>
      </c>
      <c r="F29" s="24">
        <f t="shared" si="1"/>
        <v>3600</v>
      </c>
      <c r="G29" s="22">
        <v>4.1999999999999996E-2</v>
      </c>
      <c r="H29" s="22">
        <v>99.6</v>
      </c>
      <c r="I29" s="47" t="s">
        <v>33</v>
      </c>
      <c r="J29" s="26">
        <v>500</v>
      </c>
      <c r="K29" s="52"/>
      <c r="L29" s="52"/>
      <c r="M29" s="53"/>
    </row>
    <row r="30" spans="1:20" ht="13.5" customHeight="1" x14ac:dyDescent="0.25">
      <c r="A30" s="29"/>
      <c r="B30" s="50"/>
      <c r="C30" s="51" t="s">
        <v>52</v>
      </c>
      <c r="D30" s="22">
        <v>2E-3</v>
      </c>
      <c r="E30" s="32">
        <v>30000</v>
      </c>
      <c r="F30" s="24">
        <f t="shared" si="1"/>
        <v>60</v>
      </c>
      <c r="G30" s="22">
        <v>1.4E-3</v>
      </c>
      <c r="H30" s="22">
        <v>0.72000000000000008</v>
      </c>
      <c r="I30" s="47" t="s">
        <v>36</v>
      </c>
      <c r="J30" s="26">
        <v>100</v>
      </c>
      <c r="K30" s="52"/>
      <c r="L30" s="52"/>
      <c r="M30" s="53"/>
    </row>
    <row r="31" spans="1:20" ht="13.5" customHeight="1" x14ac:dyDescent="0.25">
      <c r="A31" s="29"/>
      <c r="B31" s="36" t="s">
        <v>53</v>
      </c>
      <c r="C31" s="51" t="s">
        <v>54</v>
      </c>
      <c r="D31" s="22">
        <v>0.06</v>
      </c>
      <c r="E31" s="32">
        <v>25000</v>
      </c>
      <c r="F31" s="24">
        <f t="shared" si="1"/>
        <v>1500</v>
      </c>
      <c r="G31" s="22">
        <v>3.4999999999999996E-2</v>
      </c>
      <c r="H31" s="22">
        <v>22</v>
      </c>
      <c r="I31" s="22"/>
      <c r="J31" s="22"/>
      <c r="K31" s="52"/>
      <c r="L31" s="52"/>
      <c r="M31" s="53"/>
    </row>
    <row r="32" spans="1:20" ht="13.5" customHeight="1" x14ac:dyDescent="0.25">
      <c r="A32" s="29"/>
      <c r="B32" s="30"/>
      <c r="C32" s="51" t="s">
        <v>40</v>
      </c>
      <c r="D32" s="22">
        <v>0.01</v>
      </c>
      <c r="E32" s="32">
        <v>25000</v>
      </c>
      <c r="F32" s="24">
        <f t="shared" si="1"/>
        <v>250</v>
      </c>
      <c r="G32" s="22"/>
      <c r="H32" s="22"/>
      <c r="I32" s="22"/>
      <c r="J32" s="22"/>
      <c r="K32" s="52"/>
      <c r="L32" s="52"/>
      <c r="M32" s="53"/>
    </row>
    <row r="33" spans="1:20" ht="13.5" customHeight="1" x14ac:dyDescent="0.25">
      <c r="A33" s="29"/>
      <c r="B33" s="2" t="s">
        <v>55</v>
      </c>
      <c r="C33" s="51" t="s">
        <v>56</v>
      </c>
      <c r="D33" s="22">
        <v>1.4999999999999999E-2</v>
      </c>
      <c r="E33" s="32">
        <v>25000</v>
      </c>
      <c r="F33" s="24">
        <f t="shared" si="1"/>
        <v>375</v>
      </c>
      <c r="G33" s="22"/>
      <c r="H33" s="22"/>
      <c r="I33" s="22"/>
      <c r="J33" s="22"/>
      <c r="K33" s="52"/>
      <c r="L33" s="52"/>
      <c r="M33" s="53"/>
    </row>
    <row r="34" spans="1:20" ht="13.5" customHeight="1" x14ac:dyDescent="0.25">
      <c r="A34" s="29"/>
      <c r="B34" s="54"/>
      <c r="C34" s="51" t="s">
        <v>57</v>
      </c>
      <c r="D34" s="22">
        <v>0.01</v>
      </c>
      <c r="E34" s="32">
        <v>30000</v>
      </c>
      <c r="F34" s="24">
        <f t="shared" si="1"/>
        <v>300</v>
      </c>
      <c r="G34" s="22"/>
      <c r="H34" s="22"/>
      <c r="I34" s="22"/>
      <c r="J34" s="22"/>
      <c r="K34" s="52"/>
      <c r="L34" s="52"/>
      <c r="M34" s="53"/>
    </row>
    <row r="35" spans="1:20" ht="13.5" customHeight="1" x14ac:dyDescent="0.25">
      <c r="A35" s="29"/>
      <c r="B35" s="36" t="s">
        <v>43</v>
      </c>
      <c r="C35" s="31"/>
      <c r="D35" s="31">
        <v>3.5000000000000003E-2</v>
      </c>
      <c r="E35" s="32">
        <v>70000</v>
      </c>
      <c r="F35" s="24">
        <f t="shared" si="1"/>
        <v>2450.0000000000005</v>
      </c>
      <c r="G35" s="22"/>
      <c r="H35" s="22">
        <v>100</v>
      </c>
      <c r="I35" s="22"/>
      <c r="J35" s="22"/>
      <c r="K35" s="52"/>
      <c r="L35" s="52"/>
      <c r="M35" s="53"/>
    </row>
    <row r="36" spans="1:20" ht="13.5" customHeight="1" x14ac:dyDescent="0.25">
      <c r="A36" s="29"/>
      <c r="B36" s="37" t="s">
        <v>44</v>
      </c>
      <c r="C36" s="37"/>
      <c r="D36" s="37"/>
      <c r="E36" s="37"/>
      <c r="F36" s="24">
        <v>700</v>
      </c>
      <c r="G36" s="22"/>
      <c r="H36" s="22"/>
      <c r="I36" s="22"/>
      <c r="J36" s="22"/>
      <c r="K36" s="52"/>
      <c r="L36" s="52"/>
      <c r="M36" s="53"/>
    </row>
    <row r="37" spans="1:20" ht="16.5" customHeight="1" x14ac:dyDescent="0.25">
      <c r="A37" s="55"/>
      <c r="B37" s="38" t="s">
        <v>58</v>
      </c>
      <c r="C37" s="22"/>
      <c r="D37" s="22"/>
      <c r="E37" s="32"/>
      <c r="F37" s="41">
        <f>SUM(F25:F36)</f>
        <v>25860</v>
      </c>
      <c r="G37" s="56">
        <f>SUM(G25:G35)</f>
        <v>0.44039999999999996</v>
      </c>
      <c r="H37" s="56">
        <f>SUM(H25:H35)</f>
        <v>912.22</v>
      </c>
      <c r="I37" s="56"/>
      <c r="J37" s="41">
        <f>SUM(J25:J36)</f>
        <v>5000</v>
      </c>
      <c r="K37" s="57"/>
      <c r="L37" s="57"/>
      <c r="M37" s="58"/>
    </row>
    <row r="38" spans="1:20" ht="25.5" customHeight="1" x14ac:dyDescent="0.25">
      <c r="A38" s="17" t="s">
        <v>8</v>
      </c>
      <c r="B38" s="45" t="str">
        <f>UPPER(S38)</f>
        <v xml:space="preserve">THỰC PHẨM </v>
      </c>
      <c r="C38" s="45" t="str">
        <f>UPPER(T38)</f>
        <v xml:space="preserve">NGUYÊN LIỆU </v>
      </c>
      <c r="D38" s="45" t="s">
        <v>9</v>
      </c>
      <c r="E38" s="46" t="s">
        <v>10</v>
      </c>
      <c r="F38" s="46" t="s">
        <v>11</v>
      </c>
      <c r="G38" s="46" t="s">
        <v>12</v>
      </c>
      <c r="H38" s="46" t="s">
        <v>13</v>
      </c>
      <c r="I38" s="18" t="s">
        <v>14</v>
      </c>
      <c r="J38" s="18" t="s">
        <v>15</v>
      </c>
      <c r="K38" s="46" t="s">
        <v>16</v>
      </c>
      <c r="L38" s="46" t="s">
        <v>3</v>
      </c>
      <c r="M38" s="46" t="s">
        <v>17</v>
      </c>
      <c r="S38" s="45" t="s">
        <v>18</v>
      </c>
      <c r="T38" s="45" t="s">
        <v>19</v>
      </c>
    </row>
    <row r="39" spans="1:20" ht="12.75" customHeight="1" x14ac:dyDescent="0.25">
      <c r="A39" s="19" t="s">
        <v>59</v>
      </c>
      <c r="B39" s="20" t="s">
        <v>60</v>
      </c>
      <c r="C39" s="21" t="s">
        <v>22</v>
      </c>
      <c r="D39" s="22">
        <v>0.15</v>
      </c>
      <c r="E39" s="23">
        <v>19000</v>
      </c>
      <c r="F39" s="24">
        <f>D39*E39</f>
        <v>2850</v>
      </c>
      <c r="G39" s="22">
        <v>0.3</v>
      </c>
      <c r="H39" s="22">
        <v>519</v>
      </c>
      <c r="I39" s="47" t="s">
        <v>23</v>
      </c>
      <c r="J39" s="26">
        <v>1300</v>
      </c>
      <c r="K39" s="48">
        <f>F57+J57</f>
        <v>30890</v>
      </c>
      <c r="L39" s="48">
        <f>K39*8%</f>
        <v>2471.2000000000003</v>
      </c>
      <c r="M39" s="49">
        <f>K39+L39</f>
        <v>33361.199999999997</v>
      </c>
    </row>
    <row r="40" spans="1:20" ht="12.75" customHeight="1" x14ac:dyDescent="0.25">
      <c r="A40" s="29"/>
      <c r="B40" s="20"/>
      <c r="C40" s="21" t="s">
        <v>51</v>
      </c>
      <c r="D40" s="22">
        <v>1.4999999999999999E-2</v>
      </c>
      <c r="E40" s="23">
        <v>60000</v>
      </c>
      <c r="F40" s="24">
        <f t="shared" ref="F40:F55" si="2">D40*E40</f>
        <v>900</v>
      </c>
      <c r="G40" s="22">
        <v>6.9999999999999993E-2</v>
      </c>
      <c r="H40" s="22">
        <v>11.62</v>
      </c>
      <c r="I40" s="47" t="s">
        <v>26</v>
      </c>
      <c r="J40" s="26">
        <v>2800</v>
      </c>
      <c r="K40" s="52"/>
      <c r="L40" s="52"/>
      <c r="M40" s="53"/>
    </row>
    <row r="41" spans="1:20" ht="12.75" customHeight="1" x14ac:dyDescent="0.25">
      <c r="A41" s="29"/>
      <c r="B41" s="20"/>
      <c r="C41" s="21" t="s">
        <v>61</v>
      </c>
      <c r="D41" s="22">
        <v>1.4999999999999999E-2</v>
      </c>
      <c r="E41" s="23">
        <v>35000</v>
      </c>
      <c r="F41" s="24">
        <f t="shared" si="2"/>
        <v>525</v>
      </c>
      <c r="G41" s="22">
        <v>1.0499999999999999E-2</v>
      </c>
      <c r="H41" s="22">
        <v>10.95</v>
      </c>
      <c r="I41" s="47" t="s">
        <v>28</v>
      </c>
      <c r="J41" s="26">
        <v>200</v>
      </c>
      <c r="K41" s="52"/>
      <c r="L41" s="52"/>
      <c r="M41" s="53"/>
    </row>
    <row r="42" spans="1:20" ht="12.75" customHeight="1" x14ac:dyDescent="0.25">
      <c r="A42" s="29"/>
      <c r="B42" s="20"/>
      <c r="C42" s="21" t="s">
        <v>40</v>
      </c>
      <c r="D42" s="59">
        <v>1.4999999999999999E-2</v>
      </c>
      <c r="E42" s="23">
        <v>25000</v>
      </c>
      <c r="F42" s="24">
        <f t="shared" si="2"/>
        <v>375</v>
      </c>
      <c r="G42" s="60">
        <v>1.0499999999999999E-2</v>
      </c>
      <c r="H42" s="60">
        <v>5.6999999999999993</v>
      </c>
      <c r="I42" s="47" t="s">
        <v>30</v>
      </c>
      <c r="J42" s="26">
        <v>100</v>
      </c>
      <c r="K42" s="52"/>
      <c r="L42" s="52"/>
      <c r="M42" s="53"/>
    </row>
    <row r="43" spans="1:20" ht="12.75" customHeight="1" x14ac:dyDescent="0.25">
      <c r="A43" s="29"/>
      <c r="B43" s="20"/>
      <c r="C43" s="21" t="s">
        <v>62</v>
      </c>
      <c r="D43" s="59">
        <v>1.4999999999999999E-2</v>
      </c>
      <c r="E43" s="23">
        <v>70000</v>
      </c>
      <c r="F43" s="24">
        <f t="shared" si="2"/>
        <v>1050</v>
      </c>
      <c r="G43" s="60">
        <v>1.2E-2</v>
      </c>
      <c r="H43" s="60">
        <v>0</v>
      </c>
      <c r="I43" s="47" t="s">
        <v>33</v>
      </c>
      <c r="J43" s="26">
        <v>500</v>
      </c>
      <c r="K43" s="52"/>
      <c r="L43" s="52"/>
      <c r="M43" s="53"/>
    </row>
    <row r="44" spans="1:20" ht="12.75" customHeight="1" x14ac:dyDescent="0.25">
      <c r="A44" s="29"/>
      <c r="B44" s="20"/>
      <c r="C44" s="21" t="s">
        <v>52</v>
      </c>
      <c r="D44" s="59">
        <v>2E-3</v>
      </c>
      <c r="E44" s="23">
        <v>30000</v>
      </c>
      <c r="F44" s="24">
        <f t="shared" si="2"/>
        <v>60</v>
      </c>
      <c r="G44" s="60">
        <v>1.4E-3</v>
      </c>
      <c r="H44" s="60">
        <v>0.72000000000000008</v>
      </c>
      <c r="I44" s="47" t="s">
        <v>36</v>
      </c>
      <c r="J44" s="26">
        <v>100</v>
      </c>
      <c r="K44" s="52"/>
      <c r="L44" s="52"/>
      <c r="M44" s="53"/>
    </row>
    <row r="45" spans="1:20" ht="12.75" customHeight="1" x14ac:dyDescent="0.25">
      <c r="A45" s="29"/>
      <c r="B45" s="20"/>
      <c r="C45" s="21" t="s">
        <v>63</v>
      </c>
      <c r="D45" s="59">
        <v>1.4999999999999999E-2</v>
      </c>
      <c r="E45" s="23">
        <v>160000</v>
      </c>
      <c r="F45" s="24">
        <f t="shared" si="2"/>
        <v>2400</v>
      </c>
      <c r="G45" s="60">
        <v>4.5000000000000005E-3</v>
      </c>
      <c r="H45" s="60">
        <v>8.8000000000000007</v>
      </c>
      <c r="I45" s="47"/>
      <c r="J45" s="26"/>
      <c r="K45" s="52"/>
      <c r="L45" s="52"/>
      <c r="M45" s="53"/>
    </row>
    <row r="46" spans="1:20" ht="12.75" customHeight="1" x14ac:dyDescent="0.25">
      <c r="A46" s="29"/>
      <c r="B46" s="20" t="s">
        <v>64</v>
      </c>
      <c r="C46" s="21" t="s">
        <v>65</v>
      </c>
      <c r="D46" s="59">
        <v>0.05</v>
      </c>
      <c r="E46" s="23">
        <v>160000</v>
      </c>
      <c r="F46" s="24">
        <f t="shared" si="2"/>
        <v>8000</v>
      </c>
      <c r="G46" s="60">
        <v>4.5000000000000005E-2</v>
      </c>
      <c r="H46" s="60">
        <v>267.5</v>
      </c>
      <c r="I46" s="47"/>
      <c r="J46" s="26"/>
      <c r="K46" s="52"/>
      <c r="L46" s="52"/>
      <c r="M46" s="53"/>
    </row>
    <row r="47" spans="1:20" ht="12.75" customHeight="1" x14ac:dyDescent="0.25">
      <c r="A47" s="29"/>
      <c r="B47" s="20" t="s">
        <v>66</v>
      </c>
      <c r="C47" s="61" t="s">
        <v>39</v>
      </c>
      <c r="D47" s="59">
        <v>0.08</v>
      </c>
      <c r="E47" s="23">
        <v>25000</v>
      </c>
      <c r="F47" s="24">
        <f t="shared" si="2"/>
        <v>2000</v>
      </c>
      <c r="G47" s="60"/>
      <c r="H47" s="60">
        <v>18.600000000000001</v>
      </c>
      <c r="I47" s="47"/>
      <c r="J47" s="26"/>
      <c r="K47" s="52"/>
      <c r="L47" s="52"/>
      <c r="M47" s="53"/>
    </row>
    <row r="48" spans="1:20" ht="12.75" customHeight="1" x14ac:dyDescent="0.25">
      <c r="A48" s="29"/>
      <c r="B48" s="20"/>
      <c r="C48" s="61" t="s">
        <v>27</v>
      </c>
      <c r="D48" s="59">
        <v>5.0000000000000001E-3</v>
      </c>
      <c r="E48" s="23">
        <v>50000</v>
      </c>
      <c r="F48" s="24">
        <f t="shared" si="2"/>
        <v>250</v>
      </c>
      <c r="G48" s="60"/>
      <c r="H48" s="60"/>
      <c r="I48" s="47"/>
      <c r="J48" s="26"/>
      <c r="K48" s="52"/>
      <c r="L48" s="52"/>
      <c r="M48" s="53"/>
    </row>
    <row r="49" spans="1:20" ht="12.75" customHeight="1" x14ac:dyDescent="0.25">
      <c r="A49" s="62"/>
      <c r="B49" s="21" t="s">
        <v>67</v>
      </c>
      <c r="C49" s="63" t="s">
        <v>68</v>
      </c>
      <c r="D49" s="22">
        <v>0.1</v>
      </c>
      <c r="E49" s="32">
        <v>30000</v>
      </c>
      <c r="F49" s="24">
        <f t="shared" si="2"/>
        <v>3000</v>
      </c>
      <c r="G49" s="22"/>
      <c r="H49" s="22"/>
      <c r="I49" s="47"/>
      <c r="J49" s="26"/>
      <c r="K49" s="52"/>
      <c r="L49" s="52"/>
      <c r="M49" s="53"/>
    </row>
    <row r="50" spans="1:20" ht="12.75" customHeight="1" x14ac:dyDescent="0.25">
      <c r="A50" s="62"/>
      <c r="B50" s="50" t="s">
        <v>69</v>
      </c>
      <c r="C50" s="51" t="s">
        <v>70</v>
      </c>
      <c r="D50" s="22">
        <v>2E-3</v>
      </c>
      <c r="E50" s="32">
        <v>160000</v>
      </c>
      <c r="F50" s="24">
        <f t="shared" si="2"/>
        <v>320</v>
      </c>
      <c r="G50" s="22">
        <v>1.8000000000000002E-3</v>
      </c>
      <c r="H50" s="22">
        <v>5.2</v>
      </c>
      <c r="I50" s="47"/>
      <c r="J50" s="26"/>
      <c r="K50" s="52"/>
      <c r="L50" s="52"/>
      <c r="M50" s="53"/>
    </row>
    <row r="51" spans="1:20" ht="12.75" customHeight="1" x14ac:dyDescent="0.25">
      <c r="A51" s="62"/>
      <c r="B51" s="50"/>
      <c r="C51" s="51" t="s">
        <v>37</v>
      </c>
      <c r="D51" s="22">
        <v>0.01</v>
      </c>
      <c r="E51" s="32">
        <v>30000</v>
      </c>
      <c r="F51" s="24">
        <f t="shared" si="2"/>
        <v>300</v>
      </c>
      <c r="G51" s="22">
        <v>6.0000000000000001E-3</v>
      </c>
      <c r="H51" s="22">
        <v>1.9</v>
      </c>
      <c r="I51" s="47"/>
      <c r="J51" s="26"/>
      <c r="K51" s="52"/>
      <c r="L51" s="52"/>
      <c r="M51" s="53"/>
    </row>
    <row r="52" spans="1:20" ht="12.75" customHeight="1" x14ac:dyDescent="0.25">
      <c r="A52" s="62"/>
      <c r="B52" s="50"/>
      <c r="C52" s="51" t="s">
        <v>71</v>
      </c>
      <c r="D52" s="22">
        <v>3.0000000000000001E-3</v>
      </c>
      <c r="E52" s="32">
        <v>70000</v>
      </c>
      <c r="F52" s="24">
        <f t="shared" si="2"/>
        <v>210</v>
      </c>
      <c r="G52" s="22">
        <v>2.0999999999999999E-3</v>
      </c>
      <c r="H52" s="22">
        <v>1.08</v>
      </c>
      <c r="I52" s="22"/>
      <c r="J52" s="22"/>
      <c r="K52" s="52"/>
      <c r="L52" s="52"/>
      <c r="M52" s="53"/>
    </row>
    <row r="53" spans="1:20" ht="12.75" customHeight="1" x14ac:dyDescent="0.25">
      <c r="A53" s="62"/>
      <c r="B53" s="50"/>
      <c r="C53" s="51" t="s">
        <v>72</v>
      </c>
      <c r="D53" s="22">
        <v>2.5000000000000001E-2</v>
      </c>
      <c r="E53" s="32">
        <v>20000</v>
      </c>
      <c r="F53" s="24">
        <f t="shared" si="2"/>
        <v>500</v>
      </c>
      <c r="G53" s="22"/>
      <c r="H53" s="22"/>
      <c r="I53" s="22"/>
      <c r="J53" s="22"/>
      <c r="K53" s="52"/>
      <c r="L53" s="52"/>
      <c r="M53" s="53"/>
    </row>
    <row r="54" spans="1:20" ht="12.75" customHeight="1" x14ac:dyDescent="0.25">
      <c r="A54" s="62"/>
      <c r="B54" s="50" t="s">
        <v>73</v>
      </c>
      <c r="C54" s="64" t="s">
        <v>74</v>
      </c>
      <c r="D54" s="65"/>
      <c r="E54" s="65"/>
      <c r="F54" s="66"/>
      <c r="G54" s="22"/>
      <c r="H54" s="22"/>
      <c r="I54" s="22"/>
      <c r="J54" s="22"/>
      <c r="K54" s="52"/>
      <c r="L54" s="52"/>
      <c r="M54" s="53"/>
    </row>
    <row r="55" spans="1:20" ht="12.75" customHeight="1" x14ac:dyDescent="0.25">
      <c r="A55" s="62"/>
      <c r="B55" s="36" t="s">
        <v>43</v>
      </c>
      <c r="C55" s="31"/>
      <c r="D55" s="67">
        <v>3.5000000000000003E-2</v>
      </c>
      <c r="E55" s="32">
        <v>70000</v>
      </c>
      <c r="F55" s="24">
        <f t="shared" si="2"/>
        <v>2450.0000000000005</v>
      </c>
      <c r="G55" s="22"/>
      <c r="H55" s="22">
        <v>100</v>
      </c>
      <c r="I55" s="22"/>
      <c r="J55" s="22"/>
      <c r="K55" s="52"/>
      <c r="L55" s="52"/>
      <c r="M55" s="53"/>
    </row>
    <row r="56" spans="1:20" ht="12.75" customHeight="1" x14ac:dyDescent="0.25">
      <c r="A56" s="62"/>
      <c r="B56" s="37" t="s">
        <v>44</v>
      </c>
      <c r="C56" s="37"/>
      <c r="D56" s="37"/>
      <c r="E56" s="37"/>
      <c r="F56" s="24">
        <v>700</v>
      </c>
      <c r="G56" s="22"/>
      <c r="H56" s="22"/>
      <c r="I56" s="22"/>
      <c r="J56" s="22"/>
      <c r="K56" s="52"/>
      <c r="L56" s="52"/>
      <c r="M56" s="53"/>
    </row>
    <row r="57" spans="1:20" ht="16.5" customHeight="1" x14ac:dyDescent="0.25">
      <c r="A57" s="68"/>
      <c r="B57" s="38" t="s">
        <v>75</v>
      </c>
      <c r="C57" s="22"/>
      <c r="D57" s="22"/>
      <c r="E57" s="32"/>
      <c r="F57" s="41">
        <f>SUM(F39:F56)</f>
        <v>25890</v>
      </c>
      <c r="G57" s="56">
        <f>SUM(G39:G55)</f>
        <v>0.46380000000000005</v>
      </c>
      <c r="H57" s="56">
        <f>SUM(H39:H55)</f>
        <v>951.07000000000016</v>
      </c>
      <c r="I57" s="56"/>
      <c r="J57" s="41">
        <f>SUM(J39:J56)</f>
        <v>5000</v>
      </c>
      <c r="K57" s="57"/>
      <c r="L57" s="57"/>
      <c r="M57" s="58"/>
    </row>
    <row r="58" spans="1:20" ht="25.5" customHeight="1" x14ac:dyDescent="0.25">
      <c r="A58" s="17" t="s">
        <v>8</v>
      </c>
      <c r="B58" s="45" t="str">
        <f>UPPER(S58)</f>
        <v xml:space="preserve">THỰC PHẨM </v>
      </c>
      <c r="C58" s="45" t="str">
        <f>UPPER(T58)</f>
        <v xml:space="preserve">NGUYÊN LIỆU </v>
      </c>
      <c r="D58" s="45" t="s">
        <v>9</v>
      </c>
      <c r="E58" s="46" t="s">
        <v>10</v>
      </c>
      <c r="F58" s="46" t="s">
        <v>11</v>
      </c>
      <c r="G58" s="46" t="s">
        <v>12</v>
      </c>
      <c r="H58" s="46" t="s">
        <v>13</v>
      </c>
      <c r="I58" s="18" t="s">
        <v>14</v>
      </c>
      <c r="J58" s="18" t="s">
        <v>15</v>
      </c>
      <c r="K58" s="46" t="s">
        <v>16</v>
      </c>
      <c r="L58" s="46" t="s">
        <v>3</v>
      </c>
      <c r="M58" s="46" t="s">
        <v>17</v>
      </c>
      <c r="S58" s="45" t="s">
        <v>18</v>
      </c>
      <c r="T58" s="45" t="s">
        <v>19</v>
      </c>
    </row>
    <row r="59" spans="1:20" ht="13.5" customHeight="1" x14ac:dyDescent="0.25">
      <c r="A59" s="19" t="s">
        <v>76</v>
      </c>
      <c r="B59" s="20" t="s">
        <v>21</v>
      </c>
      <c r="C59" s="21" t="str">
        <f>'[1]DANH SÁCH HÀNG HÓA, DỊCH VỤ'!C159</f>
        <v xml:space="preserve">Gạo Thơm </v>
      </c>
      <c r="D59" s="22">
        <v>0.15</v>
      </c>
      <c r="E59" s="23">
        <v>19000</v>
      </c>
      <c r="F59" s="24">
        <f>D59*E59</f>
        <v>2850</v>
      </c>
      <c r="G59" s="22">
        <f>D59*200%</f>
        <v>0.3</v>
      </c>
      <c r="H59" s="22">
        <f>INDEX('[1]DANH SÁCH HÀNG HÓA, DỊCH VỤ'!$H$3:$H$240,MATCH('ĐL suất ăn HS T2.10'!$C59,'[1]DANH SÁCH HÀNG HÓA, DỊCH VỤ'!$C$3:$C$240,0),0)*'ĐL suất ăn HS T2.10'!$D59*10</f>
        <v>519</v>
      </c>
      <c r="I59" s="25" t="s">
        <v>23</v>
      </c>
      <c r="J59" s="26">
        <v>1300</v>
      </c>
      <c r="K59" s="48">
        <f>F71+J71</f>
        <v>30995</v>
      </c>
      <c r="L59" s="48">
        <f>K59*8%</f>
        <v>2479.6</v>
      </c>
      <c r="M59" s="49">
        <f>K59+L59</f>
        <v>33474.6</v>
      </c>
    </row>
    <row r="60" spans="1:20" ht="13.5" customHeight="1" x14ac:dyDescent="0.25">
      <c r="A60" s="29"/>
      <c r="B60" s="20" t="s">
        <v>77</v>
      </c>
      <c r="C60" s="21" t="s">
        <v>78</v>
      </c>
      <c r="D60" s="22">
        <v>0.1</v>
      </c>
      <c r="E60" s="23">
        <v>100000</v>
      </c>
      <c r="F60" s="24">
        <f t="shared" ref="F60:F69" si="3">D60*E60</f>
        <v>10000</v>
      </c>
      <c r="G60" s="22">
        <v>5.3999999999999999E-2</v>
      </c>
      <c r="H60" s="22"/>
      <c r="I60" s="25" t="s">
        <v>26</v>
      </c>
      <c r="J60" s="26">
        <v>2800</v>
      </c>
      <c r="K60" s="52"/>
      <c r="L60" s="52"/>
      <c r="M60" s="53"/>
    </row>
    <row r="61" spans="1:20" ht="13.5" customHeight="1" x14ac:dyDescent="0.25">
      <c r="A61" s="29"/>
      <c r="B61" s="36"/>
      <c r="C61" s="21" t="s">
        <v>27</v>
      </c>
      <c r="D61" s="22">
        <v>0.01</v>
      </c>
      <c r="E61" s="23">
        <v>50000</v>
      </c>
      <c r="F61" s="24">
        <f t="shared" si="3"/>
        <v>500</v>
      </c>
      <c r="G61" s="22">
        <v>6.0000000000000001E-3</v>
      </c>
      <c r="H61" s="22"/>
      <c r="I61" s="25" t="s">
        <v>28</v>
      </c>
      <c r="J61" s="26">
        <v>200</v>
      </c>
      <c r="K61" s="52"/>
      <c r="L61" s="52"/>
      <c r="M61" s="53"/>
    </row>
    <row r="62" spans="1:20" ht="13.5" customHeight="1" x14ac:dyDescent="0.25">
      <c r="A62" s="29"/>
      <c r="B62" s="36"/>
      <c r="C62" s="21" t="s">
        <v>29</v>
      </c>
      <c r="D62" s="22">
        <v>0.01</v>
      </c>
      <c r="E62" s="23">
        <v>50000</v>
      </c>
      <c r="F62" s="24">
        <f t="shared" si="3"/>
        <v>500</v>
      </c>
      <c r="G62" s="22">
        <v>8.0000000000000002E-3</v>
      </c>
      <c r="H62" s="22"/>
      <c r="I62" s="25" t="s">
        <v>30</v>
      </c>
      <c r="J62" s="26">
        <v>100</v>
      </c>
      <c r="K62" s="52"/>
      <c r="L62" s="52"/>
      <c r="M62" s="53"/>
    </row>
    <row r="63" spans="1:20" ht="13.5" customHeight="1" x14ac:dyDescent="0.25">
      <c r="A63" s="69"/>
      <c r="B63" s="20" t="s">
        <v>79</v>
      </c>
      <c r="C63" s="51" t="s">
        <v>80</v>
      </c>
      <c r="D63" s="22">
        <v>3.5000000000000003E-2</v>
      </c>
      <c r="E63" s="32">
        <v>160000</v>
      </c>
      <c r="F63" s="24">
        <f t="shared" si="3"/>
        <v>5600.0000000000009</v>
      </c>
      <c r="G63" s="22">
        <v>5.8500000000000003E-2</v>
      </c>
      <c r="H63" s="22">
        <v>16.899999999999999</v>
      </c>
      <c r="I63" s="25" t="s">
        <v>33</v>
      </c>
      <c r="J63" s="26">
        <v>500</v>
      </c>
      <c r="K63" s="52"/>
      <c r="L63" s="52"/>
      <c r="M63" s="53"/>
    </row>
    <row r="64" spans="1:20" ht="13.5" customHeight="1" x14ac:dyDescent="0.25">
      <c r="A64" s="69"/>
      <c r="B64" s="20" t="s">
        <v>81</v>
      </c>
      <c r="C64" s="51" t="s">
        <v>82</v>
      </c>
      <c r="D64" s="22">
        <v>0.08</v>
      </c>
      <c r="E64" s="32">
        <v>25000</v>
      </c>
      <c r="F64" s="24">
        <f t="shared" si="3"/>
        <v>2000</v>
      </c>
      <c r="G64" s="22">
        <v>4.1999999999999996E-2</v>
      </c>
      <c r="H64" s="22">
        <v>10.199999999999999</v>
      </c>
      <c r="I64" s="25" t="s">
        <v>36</v>
      </c>
      <c r="J64" s="26">
        <v>100</v>
      </c>
      <c r="K64" s="52"/>
      <c r="L64" s="52"/>
      <c r="M64" s="53"/>
    </row>
    <row r="65" spans="1:20" ht="13.5" customHeight="1" x14ac:dyDescent="0.25">
      <c r="A65" s="69"/>
      <c r="B65" s="36"/>
      <c r="C65" s="51" t="s">
        <v>83</v>
      </c>
      <c r="D65" s="22">
        <v>1E-3</v>
      </c>
      <c r="E65" s="32">
        <v>300000</v>
      </c>
      <c r="F65" s="24">
        <f t="shared" si="3"/>
        <v>300</v>
      </c>
      <c r="G65" s="22"/>
      <c r="H65" s="22"/>
      <c r="I65" s="25"/>
      <c r="J65" s="26"/>
      <c r="K65" s="52"/>
      <c r="L65" s="52"/>
      <c r="M65" s="53"/>
    </row>
    <row r="66" spans="1:20" ht="13.5" customHeight="1" x14ac:dyDescent="0.25">
      <c r="A66" s="69"/>
      <c r="B66" s="70" t="s">
        <v>84</v>
      </c>
      <c r="C66" s="51" t="s">
        <v>35</v>
      </c>
      <c r="D66" s="22">
        <v>2.5000000000000001E-2</v>
      </c>
      <c r="E66" s="32">
        <v>25000</v>
      </c>
      <c r="F66" s="24">
        <f t="shared" si="3"/>
        <v>625</v>
      </c>
      <c r="G66" s="22">
        <v>0.12</v>
      </c>
      <c r="H66" s="22">
        <v>17.399999999999999</v>
      </c>
      <c r="I66" s="22"/>
      <c r="J66" s="22"/>
      <c r="K66" s="52"/>
      <c r="L66" s="52"/>
      <c r="M66" s="53"/>
    </row>
    <row r="67" spans="1:20" ht="13.5" customHeight="1" x14ac:dyDescent="0.25">
      <c r="A67" s="69"/>
      <c r="B67" s="71"/>
      <c r="C67" s="51" t="s">
        <v>70</v>
      </c>
      <c r="D67" s="22">
        <v>2E-3</v>
      </c>
      <c r="E67" s="32">
        <v>160000</v>
      </c>
      <c r="F67" s="24">
        <f t="shared" si="3"/>
        <v>320</v>
      </c>
      <c r="G67" s="22">
        <v>1.8000000000000002E-3</v>
      </c>
      <c r="H67" s="22">
        <v>5.2</v>
      </c>
      <c r="I67" s="22"/>
      <c r="J67" s="22"/>
      <c r="K67" s="52"/>
      <c r="L67" s="52"/>
      <c r="M67" s="53"/>
    </row>
    <row r="68" spans="1:20" ht="13.5" customHeight="1" x14ac:dyDescent="0.25">
      <c r="A68" s="69"/>
      <c r="B68" s="71"/>
      <c r="C68" s="51" t="s">
        <v>37</v>
      </c>
      <c r="D68" s="22">
        <v>5.0000000000000001E-3</v>
      </c>
      <c r="E68" s="32">
        <v>30000</v>
      </c>
      <c r="F68" s="24">
        <f t="shared" si="3"/>
        <v>150</v>
      </c>
      <c r="G68" s="22">
        <v>6.0000000000000001E-3</v>
      </c>
      <c r="H68" s="22">
        <v>1.9</v>
      </c>
      <c r="I68" s="22"/>
      <c r="J68" s="22"/>
      <c r="K68" s="52"/>
      <c r="L68" s="52"/>
      <c r="M68" s="53"/>
    </row>
    <row r="69" spans="1:20" ht="13.5" customHeight="1" x14ac:dyDescent="0.25">
      <c r="A69" s="69"/>
      <c r="B69" s="36" t="s">
        <v>43</v>
      </c>
      <c r="C69" s="31"/>
      <c r="D69" s="31">
        <v>3.5000000000000003E-2</v>
      </c>
      <c r="E69" s="32">
        <v>70000</v>
      </c>
      <c r="F69" s="24">
        <f t="shared" si="3"/>
        <v>2450.0000000000005</v>
      </c>
      <c r="G69" s="72"/>
      <c r="H69" s="22">
        <v>100</v>
      </c>
      <c r="I69" s="22"/>
      <c r="J69" s="22"/>
      <c r="K69" s="52"/>
      <c r="L69" s="52"/>
      <c r="M69" s="53"/>
    </row>
    <row r="70" spans="1:20" ht="13.5" customHeight="1" x14ac:dyDescent="0.25">
      <c r="A70" s="69"/>
      <c r="B70" s="37" t="s">
        <v>44</v>
      </c>
      <c r="C70" s="37"/>
      <c r="D70" s="37"/>
      <c r="E70" s="37"/>
      <c r="F70" s="24">
        <v>700</v>
      </c>
      <c r="G70" s="72"/>
      <c r="H70" s="22"/>
      <c r="I70" s="22"/>
      <c r="J70" s="22"/>
      <c r="K70" s="52"/>
      <c r="L70" s="52"/>
      <c r="M70" s="53"/>
    </row>
    <row r="71" spans="1:20" ht="16.5" customHeight="1" x14ac:dyDescent="0.25">
      <c r="A71" s="73"/>
      <c r="B71" s="38" t="s">
        <v>85</v>
      </c>
      <c r="C71" s="22"/>
      <c r="D71" s="22"/>
      <c r="E71" s="32"/>
      <c r="F71" s="41">
        <f>SUM(F59:F70)</f>
        <v>25995</v>
      </c>
      <c r="G71" s="56">
        <f>SUM(G59:G69)</f>
        <v>0.59630000000000005</v>
      </c>
      <c r="H71" s="74">
        <v>788.67499999999995</v>
      </c>
      <c r="I71" s="74"/>
      <c r="J71" s="75">
        <f>SUM(J59:J70)</f>
        <v>5000</v>
      </c>
      <c r="K71" s="57"/>
      <c r="L71" s="57"/>
      <c r="M71" s="58"/>
    </row>
    <row r="72" spans="1:20" ht="25.5" customHeight="1" x14ac:dyDescent="0.25">
      <c r="A72" s="17" t="s">
        <v>8</v>
      </c>
      <c r="B72" s="45" t="str">
        <f>UPPER(S72)</f>
        <v xml:space="preserve">THỰC PHẨM </v>
      </c>
      <c r="C72" s="45" t="str">
        <f>UPPER(T72)</f>
        <v xml:space="preserve">NGUYÊN LIỆU </v>
      </c>
      <c r="D72" s="45" t="s">
        <v>9</v>
      </c>
      <c r="E72" s="46" t="s">
        <v>10</v>
      </c>
      <c r="F72" s="46" t="s">
        <v>11</v>
      </c>
      <c r="G72" s="46" t="s">
        <v>12</v>
      </c>
      <c r="H72" s="46" t="s">
        <v>13</v>
      </c>
      <c r="I72" s="18" t="s">
        <v>14</v>
      </c>
      <c r="J72" s="18" t="s">
        <v>15</v>
      </c>
      <c r="K72" s="46" t="s">
        <v>16</v>
      </c>
      <c r="L72" s="46" t="s">
        <v>3</v>
      </c>
      <c r="M72" s="46" t="s">
        <v>17</v>
      </c>
      <c r="S72" s="45" t="s">
        <v>18</v>
      </c>
      <c r="T72" s="45" t="s">
        <v>19</v>
      </c>
    </row>
    <row r="73" spans="1:20" ht="12.75" customHeight="1" x14ac:dyDescent="0.25">
      <c r="A73" s="19" t="s">
        <v>86</v>
      </c>
      <c r="B73" s="76" t="str">
        <f>'[1]TĐ HS'!F10</f>
        <v>Cơm trắng</v>
      </c>
      <c r="C73" s="21" t="str">
        <f>C59</f>
        <v xml:space="preserve">Gạo Thơm </v>
      </c>
      <c r="D73" s="22">
        <v>0.15</v>
      </c>
      <c r="E73" s="23">
        <v>19000</v>
      </c>
      <c r="F73" s="24">
        <f>D73*E73</f>
        <v>2850</v>
      </c>
      <c r="G73" s="22">
        <f>INDEX('[1]DANH SÁCH HÀNG HÓA, DỊCH VỤ'!$G$3:$G$240,MATCH('ĐL suất ăn HS T2.10'!$C73,'[1]DANH SÁCH HÀNG HÓA, DỊCH VỤ'!$C$3:$C$240,0),0)*$D73</f>
        <v>0.3</v>
      </c>
      <c r="H73" s="22">
        <f>INDEX('[1]DANH SÁCH HÀNG HÓA, DỊCH VỤ'!$H$3:$H$240,MATCH('ĐL suất ăn HS T2.10'!$C73,'[1]DANH SÁCH HÀNG HÓA, DỊCH VỤ'!$C$3:$C$240,0),0)*'ĐL suất ăn HS T2.10'!$D73*10</f>
        <v>519</v>
      </c>
      <c r="I73" s="25" t="s">
        <v>23</v>
      </c>
      <c r="J73" s="26">
        <v>1300</v>
      </c>
      <c r="K73" s="48">
        <f>F86+J86</f>
        <v>30250</v>
      </c>
      <c r="L73" s="48">
        <f>K73*8%</f>
        <v>2420</v>
      </c>
      <c r="M73" s="49">
        <f>K73+L73</f>
        <v>32670</v>
      </c>
    </row>
    <row r="74" spans="1:20" ht="12.75" customHeight="1" x14ac:dyDescent="0.25">
      <c r="A74" s="29"/>
      <c r="B74" s="70" t="s">
        <v>87</v>
      </c>
      <c r="C74" s="21" t="s">
        <v>48</v>
      </c>
      <c r="D74" s="22">
        <v>7.0000000000000007E-2</v>
      </c>
      <c r="E74" s="32">
        <v>160000</v>
      </c>
      <c r="F74" s="24">
        <f t="shared" ref="F74:F84" si="4">D74*E74</f>
        <v>11200.000000000002</v>
      </c>
      <c r="G74" s="22">
        <v>5.8500000000000003E-2</v>
      </c>
      <c r="H74" s="22">
        <v>169.00000000000003</v>
      </c>
      <c r="I74" s="25" t="s">
        <v>26</v>
      </c>
      <c r="J74" s="26">
        <v>2800</v>
      </c>
      <c r="K74" s="52"/>
      <c r="L74" s="52"/>
      <c r="M74" s="53"/>
    </row>
    <row r="75" spans="1:20" ht="12.75" customHeight="1" x14ac:dyDescent="0.25">
      <c r="A75" s="29"/>
      <c r="B75" s="36"/>
      <c r="C75" s="21" t="s">
        <v>51</v>
      </c>
      <c r="D75" s="22">
        <v>5.0000000000000001E-3</v>
      </c>
      <c r="E75" s="32">
        <v>60000</v>
      </c>
      <c r="F75" s="24">
        <f t="shared" si="4"/>
        <v>300</v>
      </c>
      <c r="G75" s="22">
        <v>4.1999999999999996E-2</v>
      </c>
      <c r="H75" s="22">
        <v>5.0999999999999996</v>
      </c>
      <c r="I75" s="25" t="s">
        <v>28</v>
      </c>
      <c r="J75" s="26">
        <v>200</v>
      </c>
      <c r="K75" s="52"/>
      <c r="L75" s="52"/>
      <c r="M75" s="53"/>
    </row>
    <row r="76" spans="1:20" ht="12.75" customHeight="1" x14ac:dyDescent="0.25">
      <c r="A76" s="29"/>
      <c r="B76" s="36"/>
      <c r="C76" s="21" t="s">
        <v>27</v>
      </c>
      <c r="D76" s="22">
        <v>8.0000000000000002E-3</v>
      </c>
      <c r="E76" s="32">
        <v>50000</v>
      </c>
      <c r="F76" s="24">
        <f t="shared" si="4"/>
        <v>400</v>
      </c>
      <c r="G76" s="22">
        <v>6.0000000000000001E-3</v>
      </c>
      <c r="H76" s="22">
        <v>0</v>
      </c>
      <c r="I76" s="25" t="s">
        <v>30</v>
      </c>
      <c r="J76" s="26">
        <v>100</v>
      </c>
      <c r="K76" s="52"/>
      <c r="L76" s="52"/>
      <c r="M76" s="53"/>
    </row>
    <row r="77" spans="1:20" ht="12.75" customHeight="1" x14ac:dyDescent="0.25">
      <c r="A77" s="29"/>
      <c r="B77" s="36"/>
      <c r="C77" s="51" t="s">
        <v>29</v>
      </c>
      <c r="D77" s="22">
        <v>0.01</v>
      </c>
      <c r="E77" s="32">
        <v>50000</v>
      </c>
      <c r="F77" s="24">
        <f t="shared" si="4"/>
        <v>500</v>
      </c>
      <c r="G77" s="22">
        <v>8.0000000000000002E-3</v>
      </c>
      <c r="H77" s="22">
        <v>0</v>
      </c>
      <c r="I77" s="25" t="s">
        <v>33</v>
      </c>
      <c r="J77" s="26">
        <v>500</v>
      </c>
      <c r="K77" s="52"/>
      <c r="L77" s="52"/>
      <c r="M77" s="53"/>
    </row>
    <row r="78" spans="1:20" ht="12.75" customHeight="1" x14ac:dyDescent="0.25">
      <c r="A78" s="29"/>
      <c r="B78" s="36" t="s">
        <v>88</v>
      </c>
      <c r="C78" s="21" t="s">
        <v>51</v>
      </c>
      <c r="D78" s="22">
        <v>0.06</v>
      </c>
      <c r="E78" s="32">
        <v>60000</v>
      </c>
      <c r="F78" s="24">
        <f t="shared" si="4"/>
        <v>3600</v>
      </c>
      <c r="G78" s="22">
        <v>4.1999999999999996E-2</v>
      </c>
      <c r="H78" s="22">
        <v>99.6</v>
      </c>
      <c r="I78" s="25" t="s">
        <v>36</v>
      </c>
      <c r="J78" s="26">
        <v>100</v>
      </c>
      <c r="K78" s="52"/>
      <c r="L78" s="52"/>
      <c r="M78" s="53"/>
    </row>
    <row r="79" spans="1:20" ht="12.75" customHeight="1" x14ac:dyDescent="0.25">
      <c r="A79" s="29"/>
      <c r="B79" s="36"/>
      <c r="C79" s="21" t="s">
        <v>89</v>
      </c>
      <c r="D79" s="22">
        <v>2E-3</v>
      </c>
      <c r="E79" s="32">
        <v>40000</v>
      </c>
      <c r="F79" s="24">
        <f t="shared" si="4"/>
        <v>80</v>
      </c>
      <c r="G79" s="22"/>
      <c r="H79" s="22"/>
      <c r="I79" s="25"/>
      <c r="J79" s="26"/>
      <c r="K79" s="52"/>
      <c r="L79" s="52"/>
      <c r="M79" s="53"/>
    </row>
    <row r="80" spans="1:20" ht="12.75" customHeight="1" x14ac:dyDescent="0.25">
      <c r="A80" s="29"/>
      <c r="B80" s="36" t="s">
        <v>90</v>
      </c>
      <c r="C80" s="51" t="s">
        <v>91</v>
      </c>
      <c r="D80" s="22">
        <v>0.08</v>
      </c>
      <c r="E80" s="32">
        <v>25000</v>
      </c>
      <c r="F80" s="24">
        <f t="shared" si="4"/>
        <v>2000</v>
      </c>
      <c r="G80" s="22">
        <v>4.1999999999999996E-2</v>
      </c>
      <c r="H80" s="22">
        <v>10.199999999999999</v>
      </c>
      <c r="I80" s="22"/>
      <c r="J80" s="22"/>
      <c r="K80" s="52"/>
      <c r="L80" s="52"/>
      <c r="M80" s="53"/>
    </row>
    <row r="81" spans="1:20" ht="12.75" customHeight="1" x14ac:dyDescent="0.25">
      <c r="A81" s="29"/>
      <c r="B81" s="77"/>
      <c r="C81" s="51" t="s">
        <v>40</v>
      </c>
      <c r="D81" s="22">
        <v>0.01</v>
      </c>
      <c r="E81" s="32">
        <v>25000</v>
      </c>
      <c r="F81" s="24">
        <f t="shared" si="4"/>
        <v>250</v>
      </c>
      <c r="G81" s="22">
        <v>3.4999999999999996E-3</v>
      </c>
      <c r="H81" s="22">
        <v>1.9</v>
      </c>
      <c r="I81" s="22"/>
      <c r="J81" s="22"/>
      <c r="K81" s="52"/>
      <c r="L81" s="52"/>
      <c r="M81" s="53"/>
    </row>
    <row r="82" spans="1:20" ht="12.75" customHeight="1" x14ac:dyDescent="0.25">
      <c r="A82" s="29"/>
      <c r="B82" s="36" t="s">
        <v>92</v>
      </c>
      <c r="C82" s="51" t="s">
        <v>93</v>
      </c>
      <c r="D82" s="22">
        <v>2E-3</v>
      </c>
      <c r="E82" s="32">
        <v>160000</v>
      </c>
      <c r="F82" s="24">
        <f t="shared" si="4"/>
        <v>320</v>
      </c>
      <c r="G82" s="22">
        <v>4.0000000000000001E-3</v>
      </c>
      <c r="H82" s="22">
        <v>5.2</v>
      </c>
      <c r="I82" s="22"/>
      <c r="J82" s="22"/>
      <c r="K82" s="52"/>
      <c r="L82" s="52"/>
      <c r="M82" s="53"/>
    </row>
    <row r="83" spans="1:20" ht="12.75" customHeight="1" x14ac:dyDescent="0.25">
      <c r="A83" s="29"/>
      <c r="B83" s="77"/>
      <c r="C83" s="51" t="s">
        <v>94</v>
      </c>
      <c r="D83" s="22">
        <v>0.02</v>
      </c>
      <c r="E83" s="32">
        <v>30000</v>
      </c>
      <c r="F83" s="24">
        <f t="shared" si="4"/>
        <v>600</v>
      </c>
      <c r="G83" s="22">
        <v>0.04</v>
      </c>
      <c r="H83" s="22">
        <v>7.0000000000000009</v>
      </c>
      <c r="I83" s="22"/>
      <c r="J83" s="22"/>
      <c r="K83" s="52"/>
      <c r="L83" s="52"/>
      <c r="M83" s="53"/>
    </row>
    <row r="84" spans="1:20" ht="12.75" customHeight="1" x14ac:dyDescent="0.25">
      <c r="A84" s="29"/>
      <c r="B84" s="36" t="s">
        <v>43</v>
      </c>
      <c r="C84" s="31"/>
      <c r="D84" s="31">
        <v>3.5000000000000003E-2</v>
      </c>
      <c r="E84" s="32">
        <v>70000</v>
      </c>
      <c r="F84" s="24">
        <f t="shared" si="4"/>
        <v>2450.0000000000005</v>
      </c>
      <c r="G84" s="22"/>
      <c r="H84" s="22">
        <v>100</v>
      </c>
      <c r="I84" s="22"/>
      <c r="J84" s="22"/>
      <c r="K84" s="52"/>
      <c r="L84" s="52"/>
      <c r="M84" s="53"/>
    </row>
    <row r="85" spans="1:20" ht="12.75" customHeight="1" x14ac:dyDescent="0.25">
      <c r="A85" s="29"/>
      <c r="B85" s="78" t="s">
        <v>44</v>
      </c>
      <c r="C85" s="78"/>
      <c r="D85" s="78"/>
      <c r="E85" s="78"/>
      <c r="F85" s="24">
        <v>700</v>
      </c>
      <c r="G85" s="22"/>
      <c r="H85" s="22"/>
      <c r="I85" s="22"/>
      <c r="J85" s="22"/>
      <c r="K85" s="52"/>
      <c r="L85" s="52"/>
      <c r="M85" s="53"/>
    </row>
    <row r="86" spans="1:20" ht="16.5" customHeight="1" x14ac:dyDescent="0.25">
      <c r="A86" s="55"/>
      <c r="B86" s="38" t="s">
        <v>95</v>
      </c>
      <c r="C86" s="51"/>
      <c r="D86" s="22"/>
      <c r="E86" s="32"/>
      <c r="F86" s="41">
        <f>SUM(F73:F85)</f>
        <v>25250</v>
      </c>
      <c r="G86" s="56">
        <f>SUM(G73:G84)</f>
        <v>0.54599999999999993</v>
      </c>
      <c r="H86" s="56">
        <f>SUM(H73:H84)</f>
        <v>917.00000000000011</v>
      </c>
      <c r="I86" s="56"/>
      <c r="J86" s="41">
        <f>SUM(J73:J85)</f>
        <v>5000</v>
      </c>
      <c r="K86" s="57"/>
      <c r="L86" s="57"/>
      <c r="M86" s="58"/>
    </row>
    <row r="87" spans="1:20" ht="16.5" customHeight="1" x14ac:dyDescent="0.25">
      <c r="A87" s="79" t="s">
        <v>96</v>
      </c>
      <c r="B87" s="80"/>
      <c r="C87" s="80"/>
      <c r="D87" s="80"/>
      <c r="E87" s="80"/>
      <c r="F87" s="81"/>
      <c r="G87" s="82">
        <f>5*33000</f>
        <v>165000</v>
      </c>
      <c r="H87" s="83"/>
      <c r="I87" s="84"/>
      <c r="J87" s="84"/>
      <c r="K87" s="85"/>
      <c r="L87" s="86">
        <f>M10+M25+M39+M59+M73</f>
        <v>165067.19999999998</v>
      </c>
      <c r="M87" s="86"/>
      <c r="N87" s="87">
        <f>G87-L87</f>
        <v>-67.199999999982538</v>
      </c>
    </row>
    <row r="88" spans="1:20" s="3" customFormat="1" x14ac:dyDescent="0.25">
      <c r="A88" s="9"/>
      <c r="B88" s="9"/>
      <c r="C88" s="9"/>
      <c r="D88" s="9"/>
      <c r="E88" s="9"/>
      <c r="F88" s="88"/>
      <c r="G88" s="9"/>
      <c r="H88" s="9"/>
      <c r="I88" s="9"/>
      <c r="J88" s="9"/>
      <c r="K88" s="9"/>
      <c r="L88" s="9"/>
      <c r="M88" s="9"/>
      <c r="N88" s="2"/>
      <c r="P88" s="2"/>
      <c r="Q88" s="2"/>
      <c r="R88" s="2"/>
      <c r="S88" s="2"/>
      <c r="T88" s="2"/>
    </row>
    <row r="89" spans="1:20" s="3" customFormat="1" ht="15" customHeight="1" x14ac:dyDescent="0.25">
      <c r="A89" s="89" t="s">
        <v>97</v>
      </c>
      <c r="B89" s="89"/>
      <c r="C89" s="90"/>
      <c r="D89" s="90"/>
      <c r="E89" s="91"/>
      <c r="F89" s="92"/>
      <c r="G89" s="92"/>
      <c r="H89" s="92"/>
      <c r="I89" s="92"/>
      <c r="J89" s="89" t="s">
        <v>98</v>
      </c>
      <c r="K89" s="89"/>
      <c r="L89" s="89"/>
      <c r="M89" s="89"/>
      <c r="N89" s="93"/>
      <c r="P89" s="2"/>
      <c r="Q89" s="2"/>
      <c r="R89" s="2"/>
      <c r="S89" s="2"/>
      <c r="T89" s="2"/>
    </row>
    <row r="90" spans="1:20" s="3" customFormat="1" x14ac:dyDescent="0.25">
      <c r="A90" s="9"/>
      <c r="B90" s="9"/>
      <c r="C90" s="9"/>
      <c r="D90" s="91"/>
      <c r="E90" s="88"/>
      <c r="F90" s="88"/>
      <c r="G90" s="88"/>
      <c r="H90" s="88"/>
      <c r="I90" s="88"/>
      <c r="J90" s="88"/>
      <c r="K90" s="88"/>
      <c r="L90" s="88"/>
      <c r="M90" s="94"/>
      <c r="N90" s="2"/>
      <c r="P90" s="2"/>
      <c r="Q90" s="2"/>
      <c r="R90" s="2"/>
      <c r="S90" s="2"/>
      <c r="T90" s="2"/>
    </row>
  </sheetData>
  <mergeCells count="33">
    <mergeCell ref="A87:F87"/>
    <mergeCell ref="G87:H87"/>
    <mergeCell ref="L87:M87"/>
    <mergeCell ref="A89:B89"/>
    <mergeCell ref="J89:M89"/>
    <mergeCell ref="K59:K71"/>
    <mergeCell ref="L59:L71"/>
    <mergeCell ref="M59:M71"/>
    <mergeCell ref="B70:E70"/>
    <mergeCell ref="K73:K86"/>
    <mergeCell ref="L73:L86"/>
    <mergeCell ref="M73:M86"/>
    <mergeCell ref="K39:K57"/>
    <mergeCell ref="L39:L57"/>
    <mergeCell ref="M39:M57"/>
    <mergeCell ref="A49:A57"/>
    <mergeCell ref="C54:F54"/>
    <mergeCell ref="B56:E56"/>
    <mergeCell ref="A7:M7"/>
    <mergeCell ref="K10:K23"/>
    <mergeCell ref="L10:L23"/>
    <mergeCell ref="M10:M23"/>
    <mergeCell ref="B22:E22"/>
    <mergeCell ref="K25:K37"/>
    <mergeCell ref="L25:L37"/>
    <mergeCell ref="M25:M37"/>
    <mergeCell ref="B36:E36"/>
    <mergeCell ref="A1:M1"/>
    <mergeCell ref="A2:M2"/>
    <mergeCell ref="A3:M3"/>
    <mergeCell ref="A4:M4"/>
    <mergeCell ref="B5:M5"/>
    <mergeCell ref="B6:M6"/>
  </mergeCells>
  <pageMargins left="0.18" right="0.17" top="0.21" bottom="0.19" header="0.17" footer="0.17"/>
  <pageSetup paperSize="9" scale="8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ĐL suất ăn HS T2.10</vt:lpstr>
      <vt:lpstr>'ĐL suất ăn HS T2.10'!Print_Area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vd</dc:creator>
  <cp:lastModifiedBy>vd</cp:lastModifiedBy>
  <dcterms:created xsi:type="dcterms:W3CDTF">2023-10-07T03:17:58Z</dcterms:created>
  <dcterms:modified xsi:type="dcterms:W3CDTF">2023-10-07T03:18:28Z</dcterms:modified>
</cp:coreProperties>
</file>