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ocuments\ĐOÀN - ĐỘI\ĐIỂM THI ĐUA NĂM HỌC 2024-2025\ĐIỂM THI ĐUA NĂM HỌC 2024-2025\"/>
    </mc:Choice>
  </mc:AlternateContent>
  <xr:revisionPtr revIDLastSave="0" documentId="13_ncr:1_{0B941E07-1DE6-4284-9FAA-60784EEAC28C}" xr6:coauthVersionLast="47" xr6:coauthVersionMax="47" xr10:uidLastSave="{00000000-0000-0000-0000-000000000000}"/>
  <bookViews>
    <workbookView xWindow="-110" yWindow="-110" windowWidth="19420" windowHeight="10300" tabRatio="290" firstSheet="18" activeTab="19" xr2:uid="{00000000-000D-0000-FFFF-FFFF00000000}"/>
  </bookViews>
  <sheets>
    <sheet name="TUẦN 3" sheetId="1" r:id="rId1"/>
    <sheet name="TUẦN 4" sheetId="2" r:id="rId2"/>
    <sheet name="TUẦN 5" sheetId="3" r:id="rId3"/>
    <sheet name="TUẦN 6" sheetId="4" r:id="rId4"/>
    <sheet name="TUẦN 7" sheetId="5" r:id="rId5"/>
    <sheet name="TUẦN 8" sheetId="6" r:id="rId6"/>
    <sheet name="THÁNG 10" sheetId="7" r:id="rId7"/>
    <sheet name="tuần 9 " sheetId="10" r:id="rId8"/>
    <sheet name="tuần 11" sheetId="11" r:id="rId9"/>
    <sheet name="TUẦN 12" sheetId="9" r:id="rId10"/>
    <sheet name="Tháng 11" sheetId="12" r:id="rId11"/>
    <sheet name="Tuần 13" sheetId="13" r:id="rId12"/>
    <sheet name="Sheet4" sheetId="20" r:id="rId13"/>
    <sheet name="TUẦN 15" sheetId="14" r:id="rId14"/>
    <sheet name="TUẦN 16" sheetId="15" r:id="rId15"/>
    <sheet name="TUẦN 18" sheetId="21" r:id="rId16"/>
    <sheet name="TUẦN 1" sheetId="22" r:id="rId17"/>
    <sheet name="TUẦN 2" sheetId="23" r:id="rId18"/>
    <sheet name="TUẦN4" sheetId="24" r:id="rId19"/>
    <sheet name="TUẦN 6." sheetId="2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5" l="1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8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8" i="23"/>
  <c r="H8" i="24" l="1"/>
  <c r="H14" i="24"/>
  <c r="H21" i="24"/>
  <c r="H27" i="24"/>
  <c r="H35" i="24"/>
  <c r="H9" i="24"/>
  <c r="H15" i="24"/>
  <c r="H28" i="24"/>
  <c r="H36" i="24"/>
  <c r="H16" i="24"/>
  <c r="H22" i="24"/>
  <c r="H37" i="24"/>
  <c r="H10" i="24"/>
  <c r="H17" i="24"/>
  <c r="H23" i="24"/>
  <c r="H30" i="24"/>
  <c r="H38" i="24"/>
  <c r="H11" i="24"/>
  <c r="H24" i="24"/>
  <c r="H31" i="24"/>
  <c r="H39" i="24"/>
  <c r="H12" i="24"/>
  <c r="H18" i="24"/>
  <c r="H25" i="24"/>
  <c r="H32" i="24"/>
  <c r="H40" i="24"/>
  <c r="H13" i="24"/>
  <c r="H19" i="24"/>
  <c r="H33" i="24"/>
  <c r="H41" i="24"/>
  <c r="H20" i="24"/>
  <c r="H26" i="24"/>
  <c r="H34" i="24"/>
  <c r="H42" i="24"/>
  <c r="H8" i="23"/>
  <c r="H20" i="23"/>
  <c r="H28" i="23"/>
  <c r="H36" i="23"/>
  <c r="H13" i="23"/>
  <c r="H15" i="23"/>
  <c r="H22" i="23"/>
  <c r="H9" i="23"/>
  <c r="H16" i="23"/>
  <c r="H17" i="23"/>
  <c r="H32" i="23"/>
  <c r="H35" i="23"/>
  <c r="H10" i="23"/>
  <c r="H25" i="23"/>
  <c r="H19" i="23"/>
  <c r="H14" i="23"/>
  <c r="H12" i="23"/>
  <c r="H26" i="23"/>
  <c r="H30" i="23"/>
  <c r="H23" i="23"/>
  <c r="H11" i="23"/>
  <c r="H18" i="23"/>
  <c r="H24" i="23"/>
  <c r="H31" i="23"/>
  <c r="H37" i="23"/>
  <c r="H38" i="23"/>
  <c r="H39" i="23"/>
  <c r="H33" i="23"/>
  <c r="H40" i="23"/>
  <c r="H21" i="23"/>
  <c r="H27" i="23"/>
  <c r="H34" i="23"/>
  <c r="H41" i="23"/>
  <c r="H42" i="23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11" i="22"/>
  <c r="H26" i="22" l="1"/>
  <c r="H21" i="22"/>
  <c r="H22" i="22"/>
  <c r="H11" i="22"/>
  <c r="H13" i="22"/>
  <c r="H30" i="22"/>
  <c r="H19" i="22"/>
  <c r="H28" i="22"/>
  <c r="H37" i="22"/>
  <c r="H12" i="22"/>
  <c r="H20" i="22"/>
  <c r="H29" i="22"/>
  <c r="H38" i="22"/>
  <c r="H39" i="22"/>
  <c r="H40" i="22"/>
  <c r="H41" i="22"/>
  <c r="H31" i="22"/>
  <c r="H15" i="22"/>
  <c r="H23" i="22"/>
  <c r="H33" i="22"/>
  <c r="H16" i="22"/>
  <c r="H24" i="22"/>
  <c r="H34" i="22"/>
  <c r="H42" i="22"/>
  <c r="H43" i="22"/>
  <c r="H14" i="22"/>
  <c r="H17" i="22"/>
  <c r="H25" i="22"/>
  <c r="H35" i="22"/>
  <c r="H18" i="22"/>
  <c r="H27" i="22"/>
  <c r="H36" i="22"/>
  <c r="H44" i="22"/>
  <c r="H45" i="22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H12" i="21" l="1"/>
  <c r="H16" i="21"/>
  <c r="H13" i="21"/>
  <c r="H17" i="21"/>
  <c r="H36" i="21"/>
  <c r="H41" i="21"/>
  <c r="H20" i="21"/>
  <c r="H25" i="21"/>
  <c r="H28" i="21"/>
  <c r="H33" i="21"/>
  <c r="H15" i="21"/>
  <c r="H18" i="21"/>
  <c r="H23" i="21"/>
  <c r="H26" i="21"/>
  <c r="H31" i="21"/>
  <c r="H34" i="21"/>
  <c r="H39" i="21"/>
  <c r="H42" i="21"/>
  <c r="H21" i="21"/>
  <c r="H37" i="21"/>
  <c r="H40" i="21"/>
  <c r="H24" i="21"/>
  <c r="H29" i="21"/>
  <c r="H32" i="21"/>
  <c r="H11" i="21"/>
  <c r="H14" i="21"/>
  <c r="H19" i="21"/>
  <c r="H22" i="21"/>
  <c r="H27" i="21"/>
  <c r="H30" i="21"/>
  <c r="H35" i="21"/>
  <c r="H38" i="21"/>
  <c r="H43" i="21"/>
  <c r="G12" i="14" l="1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11" i="14"/>
  <c r="G12" i="13" l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H39" i="13" s="1"/>
  <c r="G40" i="13"/>
  <c r="G41" i="13"/>
  <c r="G42" i="13"/>
  <c r="G43" i="13"/>
  <c r="H43" i="13" s="1"/>
  <c r="G11" i="13"/>
  <c r="H12" i="13" l="1"/>
  <c r="H35" i="13"/>
  <c r="H31" i="13"/>
  <c r="H27" i="13"/>
  <c r="H23" i="13"/>
  <c r="H19" i="13"/>
  <c r="H15" i="13"/>
  <c r="H42" i="13"/>
  <c r="H38" i="13"/>
  <c r="H34" i="13"/>
  <c r="H30" i="13"/>
  <c r="H26" i="13"/>
  <c r="H22" i="13"/>
  <c r="H18" i="13"/>
  <c r="H14" i="13"/>
  <c r="H41" i="13"/>
  <c r="H37" i="13"/>
  <c r="H33" i="13"/>
  <c r="H29" i="13"/>
  <c r="H25" i="13"/>
  <c r="H21" i="13"/>
  <c r="H17" i="13"/>
  <c r="H13" i="13"/>
  <c r="H40" i="13"/>
  <c r="H36" i="13"/>
  <c r="H32" i="13"/>
  <c r="H28" i="13"/>
  <c r="H24" i="13"/>
  <c r="H20" i="13"/>
  <c r="H16" i="13"/>
  <c r="H11" i="13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16" i="12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11" i="9"/>
  <c r="H41" i="9" l="1"/>
  <c r="H34" i="12"/>
  <c r="H18" i="9"/>
  <c r="H24" i="9"/>
  <c r="H36" i="9"/>
  <c r="H12" i="9"/>
  <c r="H35" i="9"/>
  <c r="H13" i="9"/>
  <c r="H30" i="9"/>
  <c r="H29" i="9"/>
  <c r="H42" i="9"/>
  <c r="H34" i="9"/>
  <c r="H22" i="9"/>
  <c r="H39" i="9"/>
  <c r="H27" i="9"/>
  <c r="H15" i="9"/>
  <c r="H11" i="9"/>
  <c r="H38" i="9"/>
  <c r="H32" i="9"/>
  <c r="H26" i="9"/>
  <c r="H20" i="9"/>
  <c r="H14" i="9"/>
  <c r="H23" i="9"/>
  <c r="H17" i="9"/>
  <c r="H40" i="9"/>
  <c r="H28" i="9"/>
  <c r="H16" i="9"/>
  <c r="H33" i="9"/>
  <c r="H21" i="9"/>
  <c r="H43" i="9"/>
  <c r="H37" i="9"/>
  <c r="H31" i="9"/>
  <c r="H25" i="9"/>
  <c r="H19" i="9"/>
  <c r="H21" i="12"/>
  <c r="H29" i="12"/>
  <c r="H37" i="12"/>
  <c r="H41" i="12"/>
  <c r="H19" i="12"/>
  <c r="H23" i="12"/>
  <c r="H27" i="12"/>
  <c r="H31" i="12"/>
  <c r="H35" i="12"/>
  <c r="H39" i="12"/>
  <c r="H43" i="12"/>
  <c r="H47" i="12"/>
  <c r="H17" i="12"/>
  <c r="H25" i="12"/>
  <c r="H33" i="12"/>
  <c r="H45" i="12"/>
  <c r="H16" i="12"/>
  <c r="H18" i="12"/>
  <c r="H22" i="12"/>
  <c r="H24" i="12"/>
  <c r="H26" i="12"/>
  <c r="H28" i="12"/>
  <c r="H30" i="12"/>
  <c r="H32" i="12"/>
  <c r="H36" i="12"/>
  <c r="H38" i="12"/>
  <c r="H40" i="12"/>
  <c r="H42" i="12"/>
  <c r="H44" i="12"/>
  <c r="H46" i="12"/>
  <c r="H48" i="12"/>
  <c r="H20" i="12"/>
  <c r="G12" i="11" l="1"/>
  <c r="G13" i="11"/>
  <c r="G14" i="11"/>
  <c r="G15" i="11"/>
  <c r="G17" i="11"/>
  <c r="G18" i="11"/>
  <c r="G19" i="11"/>
  <c r="G20" i="11"/>
  <c r="G21" i="11"/>
  <c r="G23" i="11"/>
  <c r="G24" i="11"/>
  <c r="G26" i="11"/>
  <c r="G27" i="11"/>
  <c r="G28" i="11"/>
  <c r="G29" i="11"/>
  <c r="G31" i="11"/>
  <c r="G32" i="11"/>
  <c r="G33" i="11"/>
  <c r="G34" i="11"/>
  <c r="G35" i="11"/>
  <c r="G36" i="11"/>
  <c r="G37" i="11"/>
  <c r="G38" i="11"/>
  <c r="G39" i="11"/>
  <c r="G42" i="11"/>
  <c r="G11" i="11"/>
  <c r="F41" i="11" l="1"/>
  <c r="G41" i="11" s="1"/>
  <c r="F30" i="11"/>
  <c r="G30" i="11" s="1"/>
  <c r="F22" i="11"/>
  <c r="G22" i="11" s="1"/>
  <c r="F40" i="11"/>
  <c r="G40" i="11" s="1"/>
  <c r="F43" i="11"/>
  <c r="G43" i="11" s="1"/>
  <c r="F16" i="11"/>
  <c r="G16" i="11" s="1"/>
  <c r="F25" i="11"/>
  <c r="G25" i="11" s="1"/>
  <c r="B38" i="11" l="1"/>
  <c r="I38" i="11" s="1"/>
  <c r="B12" i="11"/>
  <c r="I12" i="11" s="1"/>
  <c r="B13" i="11"/>
  <c r="I13" i="11" s="1"/>
  <c r="B14" i="11"/>
  <c r="I14" i="11" s="1"/>
  <c r="B15" i="11"/>
  <c r="I15" i="11" s="1"/>
  <c r="B16" i="11"/>
  <c r="I16" i="11" s="1"/>
  <c r="B17" i="11"/>
  <c r="I17" i="11" s="1"/>
  <c r="B18" i="11"/>
  <c r="I18" i="11" s="1"/>
  <c r="B19" i="11"/>
  <c r="I19" i="11" s="1"/>
  <c r="B20" i="11"/>
  <c r="I20" i="11" s="1"/>
  <c r="B21" i="11"/>
  <c r="I21" i="11" s="1"/>
  <c r="B22" i="11"/>
  <c r="I22" i="11" s="1"/>
  <c r="B23" i="11"/>
  <c r="I23" i="11" s="1"/>
  <c r="B24" i="11"/>
  <c r="I24" i="11" s="1"/>
  <c r="B25" i="11"/>
  <c r="I25" i="11" s="1"/>
  <c r="B26" i="11"/>
  <c r="I26" i="11" s="1"/>
  <c r="B27" i="11"/>
  <c r="I27" i="11" s="1"/>
  <c r="B28" i="11"/>
  <c r="I28" i="11" s="1"/>
  <c r="B29" i="11"/>
  <c r="I29" i="11" s="1"/>
  <c r="B30" i="11"/>
  <c r="I30" i="11" s="1"/>
  <c r="B31" i="11"/>
  <c r="I31" i="11" s="1"/>
  <c r="B32" i="11"/>
  <c r="I32" i="11" s="1"/>
  <c r="B33" i="11"/>
  <c r="I33" i="11" s="1"/>
  <c r="B34" i="11"/>
  <c r="I34" i="11" s="1"/>
  <c r="B35" i="11"/>
  <c r="I35" i="11" s="1"/>
  <c r="B36" i="11"/>
  <c r="I36" i="11" s="1"/>
  <c r="B37" i="11"/>
  <c r="I37" i="11" s="1"/>
  <c r="B39" i="11"/>
  <c r="I39" i="11" s="1"/>
  <c r="B40" i="11"/>
  <c r="I40" i="11" s="1"/>
  <c r="B41" i="11"/>
  <c r="I41" i="11" s="1"/>
  <c r="B42" i="11"/>
  <c r="I42" i="11" s="1"/>
  <c r="B43" i="11"/>
  <c r="I43" i="11" s="1"/>
  <c r="B11" i="11"/>
  <c r="I11" i="11" s="1"/>
  <c r="J16" i="11" l="1"/>
  <c r="K35" i="11"/>
  <c r="K29" i="11"/>
  <c r="K20" i="11"/>
  <c r="J43" i="11"/>
  <c r="J40" i="11"/>
  <c r="J37" i="11"/>
  <c r="J34" i="11"/>
  <c r="J31" i="11"/>
  <c r="J15" i="11"/>
  <c r="J28" i="11"/>
  <c r="J25" i="11"/>
  <c r="J22" i="11"/>
  <c r="J19" i="11"/>
  <c r="J13" i="11"/>
  <c r="K41" i="11"/>
  <c r="K38" i="11"/>
  <c r="K17" i="11"/>
  <c r="K14" i="11"/>
  <c r="J41" i="11"/>
  <c r="J29" i="11"/>
  <c r="J20" i="11"/>
  <c r="J14" i="11"/>
  <c r="J11" i="11"/>
  <c r="K36" i="11"/>
  <c r="K33" i="11"/>
  <c r="K24" i="11"/>
  <c r="K21" i="11"/>
  <c r="K15" i="11"/>
  <c r="J33" i="11"/>
  <c r="J30" i="11"/>
  <c r="J21" i="11"/>
  <c r="J12" i="11"/>
  <c r="K43" i="11"/>
  <c r="K40" i="11"/>
  <c r="K37" i="11"/>
  <c r="K34" i="11"/>
  <c r="K31" i="11"/>
  <c r="K28" i="11"/>
  <c r="K25" i="11"/>
  <c r="K22" i="11"/>
  <c r="K19" i="11"/>
  <c r="K16" i="11"/>
  <c r="K13" i="11"/>
  <c r="K32" i="11"/>
  <c r="K26" i="11"/>
  <c r="K23" i="11"/>
  <c r="K11" i="11"/>
  <c r="J38" i="11"/>
  <c r="J35" i="11"/>
  <c r="J32" i="11"/>
  <c r="J26" i="11"/>
  <c r="J23" i="11"/>
  <c r="J17" i="11"/>
  <c r="K42" i="11"/>
  <c r="K39" i="11"/>
  <c r="K30" i="11"/>
  <c r="K27" i="11"/>
  <c r="K18" i="11"/>
  <c r="K12" i="11"/>
  <c r="J42" i="11"/>
  <c r="J39" i="11"/>
  <c r="J36" i="11"/>
  <c r="J27" i="11"/>
  <c r="J24" i="11"/>
  <c r="J18" i="11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11" i="10"/>
  <c r="G11" i="10"/>
  <c r="I40" i="10" l="1"/>
  <c r="I12" i="10"/>
  <c r="I18" i="10"/>
  <c r="I24" i="10"/>
  <c r="I30" i="10"/>
  <c r="I36" i="10"/>
  <c r="I42" i="10"/>
  <c r="I14" i="10"/>
  <c r="I20" i="10"/>
  <c r="I28" i="10"/>
  <c r="H32" i="10"/>
  <c r="I38" i="10"/>
  <c r="H20" i="10"/>
  <c r="I32" i="10"/>
  <c r="I16" i="10"/>
  <c r="I22" i="10"/>
  <c r="I11" i="10"/>
  <c r="H14" i="10"/>
  <c r="I23" i="10"/>
  <c r="H26" i="10"/>
  <c r="I35" i="10"/>
  <c r="H38" i="10"/>
  <c r="I41" i="10"/>
  <c r="I26" i="10"/>
  <c r="H12" i="10"/>
  <c r="I15" i="10"/>
  <c r="H18" i="10"/>
  <c r="I21" i="10"/>
  <c r="H24" i="10"/>
  <c r="I27" i="10"/>
  <c r="H30" i="10"/>
  <c r="I33" i="10"/>
  <c r="H36" i="10"/>
  <c r="I39" i="10"/>
  <c r="H42" i="10"/>
  <c r="I34" i="10"/>
  <c r="I17" i="10"/>
  <c r="I29" i="10"/>
  <c r="I13" i="10"/>
  <c r="H16" i="10"/>
  <c r="I19" i="10"/>
  <c r="H22" i="10"/>
  <c r="I25" i="10"/>
  <c r="H28" i="10"/>
  <c r="I31" i="10"/>
  <c r="H34" i="10"/>
  <c r="I37" i="10"/>
  <c r="H40" i="10"/>
  <c r="I43" i="10"/>
  <c r="H11" i="10"/>
  <c r="H13" i="10"/>
  <c r="H15" i="10"/>
  <c r="H17" i="10"/>
  <c r="H19" i="10"/>
  <c r="H21" i="10"/>
  <c r="H23" i="10"/>
  <c r="H25" i="10"/>
  <c r="H27" i="10"/>
  <c r="H29" i="10"/>
  <c r="H31" i="10"/>
  <c r="H33" i="10"/>
  <c r="H35" i="10"/>
  <c r="H37" i="10"/>
  <c r="H39" i="10"/>
  <c r="H41" i="10"/>
  <c r="H43" i="10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H38" i="7" s="1"/>
  <c r="G39" i="7"/>
  <c r="G40" i="7"/>
  <c r="G41" i="7"/>
  <c r="G42" i="7"/>
  <c r="G43" i="7"/>
  <c r="G44" i="7"/>
  <c r="G45" i="7"/>
  <c r="G46" i="7"/>
  <c r="H46" i="7" s="1"/>
  <c r="G47" i="7"/>
  <c r="G48" i="7"/>
  <c r="J48" i="7" s="1"/>
  <c r="G16" i="7"/>
  <c r="G11" i="6"/>
  <c r="G12" i="6"/>
  <c r="H34" i="6" s="1"/>
  <c r="G13" i="6"/>
  <c r="H36" i="6" s="1"/>
  <c r="G14" i="6"/>
  <c r="H14" i="6" s="1"/>
  <c r="G15" i="6"/>
  <c r="H40" i="6" s="1"/>
  <c r="G16" i="6"/>
  <c r="G17" i="6"/>
  <c r="G18" i="6"/>
  <c r="G19" i="6"/>
  <c r="G20" i="6"/>
  <c r="G21" i="6"/>
  <c r="G22" i="6"/>
  <c r="G23" i="6"/>
  <c r="I23" i="6" s="1"/>
  <c r="G24" i="6"/>
  <c r="G25" i="6"/>
  <c r="G26" i="6"/>
  <c r="G27" i="6"/>
  <c r="G28" i="6"/>
  <c r="I28" i="6" s="1"/>
  <c r="G29" i="6"/>
  <c r="G30" i="6"/>
  <c r="H30" i="6" s="1"/>
  <c r="G31" i="6"/>
  <c r="I34" i="6" s="1"/>
  <c r="G32" i="6"/>
  <c r="G33" i="6"/>
  <c r="G34" i="6"/>
  <c r="G35" i="6"/>
  <c r="G36" i="6"/>
  <c r="G37" i="6"/>
  <c r="G38" i="6"/>
  <c r="H38" i="6" s="1"/>
  <c r="G39" i="6"/>
  <c r="H39" i="6" s="1"/>
  <c r="G40" i="6"/>
  <c r="G41" i="6"/>
  <c r="G42" i="6"/>
  <c r="G43" i="6"/>
  <c r="I24" i="6"/>
  <c r="H26" i="6"/>
  <c r="H42" i="6"/>
  <c r="I35" i="6" l="1"/>
  <c r="J29" i="7"/>
  <c r="H18" i="6"/>
  <c r="H21" i="6"/>
  <c r="J36" i="7"/>
  <c r="J43" i="7"/>
  <c r="J19" i="7"/>
  <c r="H35" i="6"/>
  <c r="I12" i="6"/>
  <c r="H26" i="7"/>
  <c r="H32" i="6"/>
  <c r="I17" i="6"/>
  <c r="H19" i="7"/>
  <c r="J41" i="7"/>
  <c r="J33" i="7"/>
  <c r="J25" i="7"/>
  <c r="J17" i="7"/>
  <c r="H22" i="7"/>
  <c r="J45" i="7"/>
  <c r="J21" i="7"/>
  <c r="I40" i="6"/>
  <c r="H13" i="6"/>
  <c r="J28" i="7"/>
  <c r="I41" i="6"/>
  <c r="H43" i="6"/>
  <c r="H19" i="6"/>
  <c r="H34" i="7"/>
  <c r="H41" i="6"/>
  <c r="H25" i="6"/>
  <c r="H17" i="6"/>
  <c r="J40" i="7"/>
  <c r="J32" i="7"/>
  <c r="H24" i="7"/>
  <c r="H15" i="6"/>
  <c r="H30" i="7"/>
  <c r="H22" i="6"/>
  <c r="J37" i="7"/>
  <c r="I31" i="6"/>
  <c r="H29" i="6"/>
  <c r="J44" i="7"/>
  <c r="H20" i="7"/>
  <c r="I21" i="6"/>
  <c r="I27" i="6"/>
  <c r="H42" i="7"/>
  <c r="H18" i="7"/>
  <c r="I13" i="6"/>
  <c r="H33" i="6"/>
  <c r="H11" i="6"/>
  <c r="H28" i="6"/>
  <c r="J39" i="7"/>
  <c r="J23" i="7"/>
  <c r="H24" i="6"/>
  <c r="H16" i="6"/>
  <c r="I19" i="6"/>
  <c r="I15" i="6"/>
  <c r="I26" i="6"/>
  <c r="I33" i="6"/>
  <c r="H16" i="7"/>
  <c r="H45" i="7"/>
  <c r="H41" i="7"/>
  <c r="H37" i="7"/>
  <c r="H33" i="7"/>
  <c r="H29" i="7"/>
  <c r="H25" i="7"/>
  <c r="H21" i="7"/>
  <c r="H17" i="7"/>
  <c r="J24" i="7"/>
  <c r="J20" i="7"/>
  <c r="J27" i="7"/>
  <c r="J31" i="7"/>
  <c r="J35" i="7"/>
  <c r="J38" i="7"/>
  <c r="J47" i="7"/>
  <c r="J42" i="7"/>
  <c r="H20" i="6"/>
  <c r="H12" i="6"/>
  <c r="I22" i="6"/>
  <c r="I30" i="6"/>
  <c r="I43" i="6"/>
  <c r="I39" i="6"/>
  <c r="H31" i="6"/>
  <c r="H27" i="6"/>
  <c r="H23" i="6"/>
  <c r="I11" i="6"/>
  <c r="I18" i="6"/>
  <c r="I14" i="6"/>
  <c r="I29" i="6"/>
  <c r="I25" i="6"/>
  <c r="I36" i="6"/>
  <c r="I32" i="6"/>
  <c r="I42" i="6"/>
  <c r="I38" i="6"/>
  <c r="H48" i="7"/>
  <c r="H44" i="7"/>
  <c r="H40" i="7"/>
  <c r="H36" i="7"/>
  <c r="H32" i="7"/>
  <c r="H28" i="7"/>
  <c r="J16" i="7"/>
  <c r="J34" i="7"/>
  <c r="J30" i="7"/>
  <c r="J46" i="7"/>
  <c r="J26" i="7"/>
  <c r="J22" i="7"/>
  <c r="J18" i="7"/>
  <c r="H47" i="7"/>
  <c r="H43" i="7"/>
  <c r="H39" i="7"/>
  <c r="H35" i="7"/>
  <c r="H31" i="7"/>
  <c r="H27" i="7"/>
  <c r="H23" i="7"/>
  <c r="H37" i="6"/>
  <c r="I20" i="6"/>
  <c r="I16" i="6"/>
  <c r="I37" i="6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11" i="5"/>
  <c r="H17" i="5" l="1"/>
  <c r="H11" i="5"/>
  <c r="H29" i="5"/>
  <c r="H26" i="5"/>
  <c r="H25" i="5"/>
  <c r="H37" i="5"/>
  <c r="H19" i="5"/>
  <c r="H43" i="5"/>
  <c r="H20" i="5"/>
  <c r="H36" i="5"/>
  <c r="H18" i="5"/>
  <c r="H35" i="5"/>
  <c r="H32" i="5"/>
  <c r="H14" i="5"/>
  <c r="H41" i="5"/>
  <c r="H31" i="5"/>
  <c r="H23" i="5"/>
  <c r="H42" i="5"/>
  <c r="H24" i="5"/>
  <c r="H12" i="5"/>
  <c r="H38" i="5"/>
  <c r="H30" i="5"/>
  <c r="H16" i="5"/>
  <c r="H40" i="5"/>
  <c r="H34" i="5"/>
  <c r="H28" i="5"/>
  <c r="H22" i="5"/>
  <c r="H39" i="5"/>
  <c r="H33" i="5"/>
  <c r="H27" i="5"/>
  <c r="H21" i="5"/>
  <c r="H15" i="5"/>
  <c r="H13" i="5"/>
  <c r="G12" i="4"/>
  <c r="G13" i="4"/>
  <c r="G14" i="4"/>
  <c r="G15" i="4"/>
  <c r="G16" i="4"/>
  <c r="G17" i="4"/>
  <c r="G18" i="4"/>
  <c r="I18" i="4" s="1"/>
  <c r="G19" i="4"/>
  <c r="G20" i="4"/>
  <c r="G21" i="4"/>
  <c r="G22" i="4"/>
  <c r="G23" i="4"/>
  <c r="G24" i="4"/>
  <c r="G25" i="4"/>
  <c r="G26" i="4"/>
  <c r="I26" i="4" s="1"/>
  <c r="G27" i="4"/>
  <c r="G28" i="4"/>
  <c r="G29" i="4"/>
  <c r="G30" i="4"/>
  <c r="G31" i="4"/>
  <c r="G32" i="4"/>
  <c r="G33" i="4"/>
  <c r="G34" i="4"/>
  <c r="I34" i="4" s="1"/>
  <c r="G35" i="4"/>
  <c r="G36" i="4"/>
  <c r="G37" i="4"/>
  <c r="G38" i="4"/>
  <c r="G39" i="4"/>
  <c r="G40" i="4"/>
  <c r="G41" i="4"/>
  <c r="G42" i="4"/>
  <c r="G43" i="4"/>
  <c r="G11" i="4"/>
  <c r="I25" i="4" l="1"/>
  <c r="I32" i="4"/>
  <c r="I28" i="4"/>
  <c r="I29" i="4"/>
  <c r="I33" i="4"/>
  <c r="I16" i="4"/>
  <c r="I23" i="4"/>
  <c r="I14" i="4"/>
  <c r="I36" i="4"/>
  <c r="I20" i="4"/>
  <c r="I12" i="4"/>
  <c r="I15" i="4"/>
  <c r="I35" i="4"/>
  <c r="I11" i="4"/>
  <c r="I27" i="4"/>
  <c r="I19" i="4"/>
  <c r="I17" i="4"/>
  <c r="I24" i="4"/>
  <c r="I31" i="4"/>
  <c r="I21" i="4"/>
  <c r="I22" i="4"/>
  <c r="I30" i="4"/>
  <c r="I13" i="4"/>
  <c r="H15" i="4"/>
  <c r="I38" i="4"/>
  <c r="H28" i="4"/>
  <c r="H40" i="4"/>
  <c r="H16" i="4"/>
  <c r="H38" i="4"/>
  <c r="H26" i="4"/>
  <c r="H34" i="4"/>
  <c r="H22" i="4"/>
  <c r="H33" i="4"/>
  <c r="H21" i="4"/>
  <c r="I37" i="4"/>
  <c r="H11" i="4"/>
  <c r="H32" i="4"/>
  <c r="H20" i="4"/>
  <c r="H39" i="4"/>
  <c r="H27" i="4"/>
  <c r="I42" i="4"/>
  <c r="H14" i="4"/>
  <c r="I43" i="4"/>
  <c r="H43" i="4"/>
  <c r="H31" i="4"/>
  <c r="H19" i="4"/>
  <c r="H42" i="4"/>
  <c r="H12" i="4"/>
  <c r="I41" i="4"/>
  <c r="H37" i="4"/>
  <c r="H25" i="4"/>
  <c r="H13" i="4"/>
  <c r="H36" i="4"/>
  <c r="H30" i="4"/>
  <c r="H24" i="4"/>
  <c r="H18" i="4"/>
  <c r="H41" i="4"/>
  <c r="H35" i="4"/>
  <c r="H29" i="4"/>
  <c r="H23" i="4"/>
  <c r="H17" i="4"/>
  <c r="I40" i="4"/>
  <c r="I39" i="4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11" i="3"/>
  <c r="H12" i="3" l="1"/>
  <c r="H13" i="3"/>
  <c r="H14" i="3"/>
  <c r="H15" i="3"/>
  <c r="H16" i="3"/>
  <c r="H17" i="3"/>
  <c r="H18" i="3"/>
  <c r="H19" i="3"/>
  <c r="H20" i="3"/>
  <c r="H21" i="3"/>
  <c r="H11" i="3"/>
  <c r="H27" i="3"/>
  <c r="G13" i="3"/>
  <c r="H39" i="3"/>
  <c r="G41" i="3" l="1"/>
  <c r="G35" i="3"/>
  <c r="G29" i="3"/>
  <c r="G23" i="3"/>
  <c r="G40" i="3"/>
  <c r="G34" i="3"/>
  <c r="G28" i="3"/>
  <c r="G22" i="3"/>
  <c r="H33" i="3"/>
  <c r="G39" i="3"/>
  <c r="G33" i="3"/>
  <c r="G27" i="3"/>
  <c r="G21" i="3"/>
  <c r="G38" i="3"/>
  <c r="G32" i="3"/>
  <c r="G26" i="3"/>
  <c r="G20" i="3"/>
  <c r="G43" i="3"/>
  <c r="G37" i="3"/>
  <c r="G31" i="3"/>
  <c r="G25" i="3"/>
  <c r="G19" i="3"/>
  <c r="G42" i="3"/>
  <c r="G36" i="3"/>
  <c r="G30" i="3"/>
  <c r="G24" i="3"/>
  <c r="G18" i="3"/>
  <c r="G12" i="3"/>
  <c r="G17" i="3"/>
  <c r="G16" i="3"/>
  <c r="G15" i="3"/>
  <c r="G14" i="3"/>
  <c r="H22" i="3"/>
  <c r="H34" i="3"/>
  <c r="H40" i="3"/>
  <c r="H23" i="3"/>
  <c r="H29" i="3"/>
  <c r="H35" i="3"/>
  <c r="H41" i="3"/>
  <c r="H24" i="3"/>
  <c r="H30" i="3"/>
  <c r="H36" i="3"/>
  <c r="H25" i="3"/>
  <c r="H31" i="3"/>
  <c r="H37" i="3"/>
  <c r="H43" i="3"/>
  <c r="H26" i="3"/>
  <c r="H32" i="3"/>
  <c r="H38" i="3"/>
  <c r="H42" i="3"/>
  <c r="H28" i="3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11" i="2"/>
  <c r="I42" i="2" l="1"/>
  <c r="I41" i="2"/>
  <c r="I40" i="2"/>
  <c r="I39" i="2"/>
  <c r="I37" i="2"/>
  <c r="I38" i="2"/>
  <c r="I43" i="2"/>
  <c r="I34" i="2"/>
  <c r="I33" i="2"/>
  <c r="I35" i="2"/>
  <c r="I26" i="2"/>
  <c r="I25" i="2"/>
  <c r="I27" i="2"/>
  <c r="I22" i="2"/>
  <c r="I24" i="2"/>
  <c r="I29" i="2"/>
  <c r="I23" i="2"/>
  <c r="I28" i="2"/>
  <c r="I15" i="2"/>
  <c r="I32" i="2"/>
  <c r="I30" i="2"/>
  <c r="I31" i="2"/>
  <c r="I36" i="2"/>
  <c r="I20" i="2"/>
  <c r="I14" i="2"/>
  <c r="I19" i="2"/>
  <c r="I13" i="2"/>
  <c r="I18" i="2"/>
  <c r="I12" i="2"/>
  <c r="I17" i="2"/>
  <c r="I11" i="2"/>
  <c r="I16" i="2"/>
  <c r="H16" i="2"/>
  <c r="I21" i="2"/>
  <c r="H32" i="2"/>
  <c r="H25" i="2"/>
  <c r="H24" i="2"/>
  <c r="H43" i="2"/>
  <c r="H14" i="2"/>
  <c r="H42" i="2"/>
  <c r="H33" i="2"/>
  <c r="H39" i="2"/>
  <c r="H31" i="2"/>
  <c r="H21" i="2"/>
  <c r="H38" i="2"/>
  <c r="H30" i="2"/>
  <c r="H20" i="2"/>
  <c r="H37" i="2"/>
  <c r="H27" i="2"/>
  <c r="H19" i="2"/>
  <c r="H11" i="2"/>
  <c r="H36" i="2"/>
  <c r="H26" i="2"/>
  <c r="H18" i="2"/>
  <c r="H15" i="2"/>
  <c r="H13" i="2"/>
  <c r="H12" i="2"/>
  <c r="H41" i="2"/>
  <c r="H35" i="2"/>
  <c r="H29" i="2"/>
  <c r="H23" i="2"/>
  <c r="H17" i="2"/>
  <c r="H40" i="2"/>
  <c r="H34" i="2"/>
  <c r="H28" i="2"/>
  <c r="H22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F26" i="1"/>
  <c r="F27" i="1"/>
  <c r="F28" i="1"/>
  <c r="F29" i="1"/>
  <c r="F30" i="1"/>
  <c r="F31" i="1"/>
  <c r="F32" i="1"/>
  <c r="F33" i="1"/>
  <c r="H33" i="1" s="1"/>
  <c r="F34" i="1"/>
  <c r="F35" i="1"/>
  <c r="F36" i="1"/>
  <c r="F37" i="1"/>
  <c r="F38" i="1"/>
  <c r="F39" i="1"/>
  <c r="F40" i="1"/>
  <c r="F41" i="1"/>
  <c r="H41" i="1" s="1"/>
  <c r="F42" i="1"/>
  <c r="F43" i="1"/>
  <c r="H36" i="1" l="1"/>
  <c r="H29" i="1"/>
  <c r="H40" i="1"/>
  <c r="H28" i="1"/>
  <c r="H37" i="1"/>
  <c r="H39" i="1"/>
  <c r="H42" i="1"/>
  <c r="H32" i="1"/>
  <c r="H24" i="1"/>
  <c r="H43" i="1"/>
  <c r="H35" i="1"/>
  <c r="H31" i="1"/>
  <c r="H27" i="1"/>
  <c r="H23" i="1"/>
  <c r="H38" i="1"/>
  <c r="H34" i="1"/>
  <c r="H30" i="1"/>
  <c r="H26" i="1"/>
  <c r="H22" i="1"/>
  <c r="F11" i="1"/>
  <c r="H16" i="1" l="1"/>
  <c r="H20" i="1"/>
  <c r="G33" i="1"/>
  <c r="G26" i="1"/>
  <c r="G27" i="1"/>
  <c r="G38" i="1"/>
  <c r="H15" i="1"/>
  <c r="G21" i="1"/>
  <c r="G37" i="1"/>
  <c r="G42" i="1"/>
  <c r="G34" i="1"/>
  <c r="G15" i="1"/>
  <c r="G35" i="1"/>
  <c r="G16" i="1"/>
  <c r="G32" i="1"/>
  <c r="G17" i="1"/>
  <c r="G30" i="1"/>
  <c r="G12" i="1"/>
  <c r="H18" i="1"/>
  <c r="H19" i="1"/>
  <c r="G25" i="1"/>
  <c r="G41" i="1"/>
  <c r="G14" i="1"/>
  <c r="H14" i="1"/>
  <c r="G31" i="1"/>
  <c r="G19" i="1"/>
  <c r="G43" i="1"/>
  <c r="G20" i="1"/>
  <c r="G36" i="1"/>
  <c r="H13" i="1"/>
  <c r="G28" i="1"/>
  <c r="G40" i="1"/>
  <c r="G13" i="1"/>
  <c r="G29" i="1"/>
  <c r="G22" i="1"/>
  <c r="G18" i="1"/>
  <c r="G39" i="1"/>
  <c r="G23" i="1"/>
  <c r="H21" i="1"/>
  <c r="G24" i="1"/>
  <c r="H17" i="1"/>
</calcChain>
</file>

<file path=xl/sharedStrings.xml><?xml version="1.0" encoding="utf-8"?>
<sst xmlns="http://schemas.openxmlformats.org/spreadsheetml/2006/main" count="1061" uniqueCount="169">
  <si>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</si>
  <si>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</si>
  <si>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</si>
  <si>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</si>
  <si>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</si>
  <si>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</si>
  <si>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</si>
  <si>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</si>
  <si>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</si>
  <si>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</si>
  <si>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</si>
  <si>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7A1</t>
  </si>
  <si>
    <t>7A2</t>
  </si>
  <si>
    <t>7A3</t>
  </si>
  <si>
    <t>7A4</t>
  </si>
  <si>
    <t>7A5</t>
  </si>
  <si>
    <t>7A6</t>
  </si>
  <si>
    <t>7A7</t>
  </si>
  <si>
    <t>7A8</t>
  </si>
  <si>
    <t>8A1</t>
  </si>
  <si>
    <t>8A2</t>
  </si>
  <si>
    <t>8A3</t>
  </si>
  <si>
    <t>8A4</t>
  </si>
  <si>
    <t>8A5</t>
  </si>
  <si>
    <t>8A6</t>
  </si>
  <si>
    <t>8A7</t>
  </si>
  <si>
    <t>9A1</t>
  </si>
  <si>
    <t>9A2</t>
  </si>
  <si>
    <t>9A3</t>
  </si>
  <si>
    <t>9A4</t>
  </si>
  <si>
    <t>9A5</t>
  </si>
  <si>
    <t>9A6</t>
  </si>
  <si>
    <t>9A7</t>
  </si>
  <si>
    <t xml:space="preserve"> </t>
  </si>
  <si>
    <t>LIÊN ĐỘI TRƯỜNG THCS LONG BIÊN</t>
  </si>
  <si>
    <t>ĐIỂM SƠ KẾT THI ĐUA TUẦN 3</t>
  </si>
  <si>
    <t>(Từ ngày 18/9 đến ngày 22/9 /2023)</t>
  </si>
  <si>
    <t>LỚP</t>
  </si>
  <si>
    <t>CH NỀ NẾP</t>
  </si>
  <si>
    <t>HỌC TẬP</t>
  </si>
  <si>
    <t>ĐIỂM CỘNG</t>
  </si>
  <si>
    <t>LỖI VI PHẠM</t>
  </si>
  <si>
    <t>TỔNG ĐIỂM</t>
  </si>
  <si>
    <t>XẾP THỨ</t>
  </si>
  <si>
    <t>XẾP KHỐI</t>
  </si>
  <si>
    <t>KHEN NGỢI</t>
  </si>
  <si>
    <t>NHẤT KHỐI</t>
  </si>
  <si>
    <t>ĐIỂM SƠ KẾT THI ĐUA TUẦN 4</t>
  </si>
  <si>
    <t>(Từ ngày 25/9 đến ngày 29/9 /2023)</t>
  </si>
  <si>
    <t xml:space="preserve"> NỀ NẾP</t>
  </si>
  <si>
    <t>GIẢI TRUNG THU</t>
  </si>
  <si>
    <t xml:space="preserve">Cộng điểm: 
Kéo co: giải nhất: 10 điểm, giải nhì: 8 điểm, giải ba: 7 điểm
Mâm cỗ trung thu: giải nhất: 10 điểm, giải nhì: 8 điểm, giải ba: 7 điểm, giải khuyến khích: 6 điểm </t>
  </si>
  <si>
    <t>ĐIỂM SƠ KẾT THI ĐUA TUẦN 5</t>
  </si>
  <si>
    <t>(Từ ngày 2/10 đến ngày 6/10 /2023)</t>
  </si>
  <si>
    <t>ĐIỂM SƠ KẾT THI ĐUA TUẦN 6</t>
  </si>
  <si>
    <t>(Từ ngày 9/10 đến ngày 14/10 /2023)</t>
  </si>
  <si>
    <t>ĐIỂM CỘNG ĐSVHĐ</t>
  </si>
  <si>
    <t>ĐIỂM CỘNG HVLTB</t>
  </si>
  <si>
    <t>Nhất khối</t>
  </si>
  <si>
    <t>ĐIỂM SƠ KẾT THI ĐUA TUẦN 7</t>
  </si>
  <si>
    <t>(Từ ngày 16/10 đến ngày 21/10 /2023)</t>
  </si>
  <si>
    <t>ĐIỂM CỘNG VIDEO</t>
  </si>
  <si>
    <t>Tiết TD chưa kí</t>
  </si>
  <si>
    <t>Tiết toán chưa kí</t>
  </si>
  <si>
    <t>Tiết anh chưa kí</t>
  </si>
  <si>
    <t>Tiết CN chưa kí</t>
  </si>
  <si>
    <t>LỖI CỤ THỂ</t>
  </si>
  <si>
    <t>Tiết Toán,TD KHTN chưa kí</t>
  </si>
  <si>
    <t>ĐIỂM SƠ KẾT THI ĐUA TUẦN 8</t>
  </si>
  <si>
    <t>1 tiết TB -5,
2 Tiết toán chưa ký</t>
  </si>
  <si>
    <t>Tiết thi Công Nghệ TB - 5</t>
  </si>
  <si>
    <t>Tiết văn TB - 5</t>
  </si>
  <si>
    <t>Tiết toán TB - 5</t>
  </si>
  <si>
    <t xml:space="preserve">Tiết Ngoại Ngữ chưa ký </t>
  </si>
  <si>
    <t>Tiết Công Nghệ yếu - 10</t>
  </si>
  <si>
    <t>Tiết GDCD, Văn chưa ký</t>
  </si>
  <si>
    <t>ĐIỂM CỘNG CHIA SẺ VIDEO VÀ NĐCR</t>
  </si>
  <si>
    <t>ĐIỂM SƠ KẾT THI ĐUA THÁNG 10</t>
  </si>
  <si>
    <t>(Từ ngày 1/10 đến ngày 30/10 /2023)</t>
  </si>
  <si>
    <t>TUẦN 5</t>
  </si>
  <si>
    <t>TUẦN 6</t>
  </si>
  <si>
    <t>TUẦN 7</t>
  </si>
  <si>
    <t>TUẦN 8</t>
  </si>
  <si>
    <t>Điểm cộng</t>
  </si>
  <si>
    <t>Nhất trường</t>
  </si>
  <si>
    <t>Nhì trường</t>
  </si>
  <si>
    <t>ĐIỂM SƠ KẾT THI ĐUA TUẦN 9</t>
  </si>
  <si>
    <t>(Từ ngày 30/10 đến ngày 4/11 /2023)</t>
  </si>
  <si>
    <t>Tiết GDCD,Toán,Địa chưa kí</t>
  </si>
  <si>
    <t>Tiết CN chưa ký</t>
  </si>
  <si>
    <t>tiết Văn chưa ký</t>
  </si>
  <si>
    <t>GDCD chưa ký</t>
  </si>
  <si>
    <t>ĐIỂM CỘNG ĐỘI NGHI LỄ VÀ NĐCR</t>
  </si>
  <si>
    <t>T3 - TD chưa kí</t>
  </si>
  <si>
    <t>Toán, TD chưa kí</t>
  </si>
  <si>
    <t>KHTN, Văn - chưa kí</t>
  </si>
  <si>
    <t>Sử, NN chưa kí</t>
  </si>
  <si>
    <t>Văn chưa kí</t>
  </si>
  <si>
    <t>Nhạc, NN chưa kí</t>
  </si>
  <si>
    <t>Tin chưa kí</t>
  </si>
  <si>
    <t>trừ 5 điểm tiết Văn TB; CN chưa kí</t>
  </si>
  <si>
    <t>ĐIỂM CỘNG VĂN NGHỆ, BÀI VIẾT, HOA ĐIỂM TỐT VÀ NĐCR</t>
  </si>
  <si>
    <t xml:space="preserve">Điểm cộng:
- giải thưởng bài viết: Nhất 10 điểm, Nhì 9 điểm, ba 8 điểm
- giải thưởng văn nghệ: Nhất 10 điểm, Nhì 9 điểm, ba 8 điểm, khuyến khích 7 điểm
</t>
  </si>
  <si>
    <t>TD chưa kí</t>
  </si>
  <si>
    <t>ĐIỂM SƠ KẾT THI ĐUA TUẦN 11</t>
  </si>
  <si>
    <t>(Từ ngày 13/11 đến ngày 18/11 /2023)</t>
  </si>
  <si>
    <t>nhất khối</t>
  </si>
  <si>
    <t xml:space="preserve">ĐIỂM CỘNG </t>
  </si>
  <si>
    <t>Tiết KHTN, BME chưa kí</t>
  </si>
  <si>
    <t>tiết Thể Dục chưa kí</t>
  </si>
  <si>
    <t>Tiết Lịch Sử chưa kí</t>
  </si>
  <si>
    <t>2 Tiết Thể Dục chưa kí</t>
  </si>
  <si>
    <t>ĐIỂM SƠ KẾT THI ĐUA TUẦN 12</t>
  </si>
  <si>
    <t>(Từ ngày 20/11 đến ngày25/11 /2023)</t>
  </si>
  <si>
    <t>ĐIỂM SƠ KẾT THI ĐUA THÁNG 11</t>
  </si>
  <si>
    <t>(Từ ngày 1/11 đến ngày 30/11 /2023)</t>
  </si>
  <si>
    <t>TUẦN 9</t>
  </si>
  <si>
    <t>TUẦN 10</t>
  </si>
  <si>
    <t>TUẦN 11</t>
  </si>
  <si>
    <t>TUẦN 12</t>
  </si>
  <si>
    <t>Ba trường</t>
  </si>
  <si>
    <t>Tiết BME, Thể dục chưa kí</t>
  </si>
  <si>
    <t>Tiết Toán chưa kí</t>
  </si>
  <si>
    <t>Tiết Mĩ thuật chưa kí</t>
  </si>
  <si>
    <t>2 Tiết KHTN chưa kí</t>
  </si>
  <si>
    <t>ĐIỂM SƠ KẾT THI ĐUA TUẦN 15</t>
  </si>
  <si>
    <t>(Từ ngày 11/12 đến ngày2/12 /2023)</t>
  </si>
  <si>
    <t>(Từ ngày 11/12 đến ngày17/12 /2023)</t>
  </si>
  <si>
    <t>Tiết Thể dục chưa kí</t>
  </si>
  <si>
    <t>Tiết Âm nhạc chưa kí</t>
  </si>
  <si>
    <t>Tiết Chào cờ, Sinh hoạt chưa kí</t>
  </si>
  <si>
    <t>2 Tiết Văn chưa kí</t>
  </si>
  <si>
    <t>ĐIỂM SƠ KẾT THI ĐUA TUẦN 16</t>
  </si>
  <si>
    <t>(Từ ngày 17/12 đến ngày24/12 /2023)</t>
  </si>
  <si>
    <t xml:space="preserve">ĐIỂM CỘNG CUỘC THI NHÀ BÁO TƯƠNG LAI </t>
  </si>
  <si>
    <t> 8</t>
  </si>
  <si>
    <t> 4</t>
  </si>
  <si>
    <t>3 </t>
  </si>
  <si>
    <t>6 </t>
  </si>
  <si>
    <t>2 /NĐCR</t>
  </si>
  <si>
    <t> 1</t>
  </si>
  <si>
    <t> Nhất khối</t>
  </si>
  <si>
    <t> 2</t>
  </si>
  <si>
    <t> 11</t>
  </si>
  <si>
    <t>5 </t>
  </si>
  <si>
    <t>7 </t>
  </si>
  <si>
    <t>9 </t>
  </si>
  <si>
    <t>1 </t>
  </si>
  <si>
    <t>2 </t>
  </si>
  <si>
    <t>4 </t>
  </si>
  <si>
    <t>8 </t>
  </si>
  <si>
    <t> 6</t>
  </si>
  <si>
    <t> 7</t>
  </si>
  <si>
    <r>
      <t> </t>
    </r>
    <r>
      <rPr>
        <sz val="12"/>
        <color rgb="FF7030A0"/>
        <rFont val="Times New Roman"/>
        <family val="1"/>
      </rPr>
      <t>Nhất khối</t>
    </r>
  </si>
  <si>
    <t> 5</t>
  </si>
  <si>
    <t>ĐIỂM SƠ KẾT THI ĐUA TUẦN 18</t>
  </si>
  <si>
    <t>Tiết BME, Văn chưa kí</t>
  </si>
  <si>
    <t>Tiết Công nghệ, 2 tiết toán chưa kí</t>
  </si>
  <si>
    <t>(Từ ngày 02/01 đến ngày 05/01/2024)</t>
  </si>
  <si>
    <t>ĐIỂM SƠ KẾT THI ĐUA TUẦN 1</t>
  </si>
  <si>
    <t>(Từ ngày 09/09 đến ngày 13/09/2024)</t>
  </si>
  <si>
    <t>8A8</t>
  </si>
  <si>
    <t>7A9</t>
  </si>
  <si>
    <t>7A10</t>
  </si>
  <si>
    <t>7A11</t>
  </si>
  <si>
    <t>ĐIỂM SƠ KẾT THI ĐUA TUẦN 2</t>
  </si>
  <si>
    <t>(Từ ngày 16/09 đến ngày 20/09/2024)</t>
  </si>
  <si>
    <t>(Từ ngày 30/09 đến ngày 05/10/2024)</t>
  </si>
  <si>
    <t>(Từ ngày 14/10 đến ngày 19/10/2024)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</si>
</sst>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7030A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FF0000"/>
      <name val="Times New Roman"/>
      <family val="1"/>
    </font>
    <font>
      <sz val="12"/>
      <color rgb="FF00B05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sz val="12"/>
      <color rgb="FF7030A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4"/>
      <color rgb="FF00B050"/>
      <name val="Times New Roman"/>
      <family val="1"/>
    </font>
    <font>
      <sz val="12"/>
      <color rgb="FF00B050"/>
      <name val="Calibri"/>
      <family val="2"/>
      <scheme val="minor"/>
    </font>
    <font>
      <sz val="14"/>
      <color rgb="FF7030A0"/>
      <name val="Times New Roman"/>
      <family val="1"/>
    </font>
    <font>
      <sz val="12"/>
      <color rgb="FF7030A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</font>
    <font>
      <sz val="14"/>
      <name val="Times New Roman"/>
      <family val="1"/>
    </font>
    <font>
      <sz val="12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rgb="FF7030A0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rgb="FF92D050"/>
      <name val="Times New Roman"/>
      <family val="1"/>
    </font>
    <font>
      <sz val="11"/>
      <color rgb="FF92D050"/>
      <name val="Calibri"/>
      <family val="2"/>
      <scheme val="minor"/>
    </font>
    <font>
      <sz val="12"/>
      <color rgb="FF92D050"/>
      <name val="Calibri"/>
      <family val="2"/>
    </font>
    <font>
      <sz val="11"/>
      <color rgb="FF92D050"/>
      <name val="Times New Roman"/>
      <family val="1"/>
    </font>
    <font>
      <sz val="14"/>
      <color rgb="FF92D050"/>
      <name val="Times New Roman"/>
      <family val="1"/>
    </font>
    <font>
      <sz val="11"/>
      <color rgb="FF7030A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B050"/>
      <name val="Times New Roman"/>
      <family val="1"/>
    </font>
    <font>
      <sz val="11"/>
      <name val="Calibri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indexed="64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19" xfId="0" applyBorder="1" applyAlignment="1">
      <alignment horizontal="right" wrapText="1"/>
    </xf>
    <xf numFmtId="0" fontId="16" fillId="0" borderId="15" xfId="0" applyFont="1" applyBorder="1" applyAlignment="1">
      <alignment horizontal="center"/>
    </xf>
    <xf numFmtId="0" fontId="17" fillId="0" borderId="19" xfId="0" applyFont="1" applyBorder="1" applyAlignment="1">
      <alignment horizontal="center" wrapText="1"/>
    </xf>
    <xf numFmtId="0" fontId="18" fillId="0" borderId="19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wrapText="1"/>
    </xf>
    <xf numFmtId="0" fontId="17" fillId="0" borderId="19" xfId="0" applyFont="1" applyBorder="1" applyAlignment="1">
      <alignment horizontal="center"/>
    </xf>
    <xf numFmtId="0" fontId="19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wrapText="1"/>
    </xf>
    <xf numFmtId="0" fontId="23" fillId="0" borderId="3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/>
    </xf>
    <xf numFmtId="0" fontId="13" fillId="0" borderId="25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25" fillId="0" borderId="36" xfId="0" applyFont="1" applyBorder="1" applyAlignment="1">
      <alignment horizontal="center"/>
    </xf>
    <xf numFmtId="0" fontId="15" fillId="0" borderId="2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27" fillId="0" borderId="36" xfId="0" applyFont="1" applyBorder="1" applyAlignment="1">
      <alignment horizontal="center"/>
    </xf>
    <xf numFmtId="0" fontId="14" fillId="0" borderId="2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9" fillId="0" borderId="30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/>
    </xf>
    <xf numFmtId="0" fontId="30" fillId="0" borderId="25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right" wrapText="1"/>
    </xf>
    <xf numFmtId="0" fontId="0" fillId="0" borderId="15" xfId="0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34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41" xfId="0" applyBorder="1"/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36" xfId="0" applyBorder="1" applyAlignment="1">
      <alignment wrapText="1"/>
    </xf>
    <xf numFmtId="0" fontId="23" fillId="0" borderId="0" xfId="0" applyFont="1" applyAlignment="1">
      <alignment horizontal="center"/>
    </xf>
    <xf numFmtId="0" fontId="41" fillId="0" borderId="15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right" wrapText="1"/>
    </xf>
    <xf numFmtId="0" fontId="1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right" wrapText="1"/>
    </xf>
    <xf numFmtId="0" fontId="1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right" wrapText="1"/>
    </xf>
    <xf numFmtId="0" fontId="14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30" fillId="0" borderId="15" xfId="0" applyFont="1" applyBorder="1" applyAlignment="1">
      <alignment horizontal="right" wrapText="1"/>
    </xf>
    <xf numFmtId="0" fontId="30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right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right" vertical="center" wrapText="1"/>
    </xf>
    <xf numFmtId="0" fontId="23" fillId="0" borderId="16" xfId="0" applyFont="1" applyBorder="1" applyAlignment="1">
      <alignment horizontal="right" vertical="center" wrapText="1"/>
    </xf>
    <xf numFmtId="0" fontId="19" fillId="0" borderId="4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32" fillId="0" borderId="16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right" vertical="center" wrapText="1"/>
    </xf>
    <xf numFmtId="0" fontId="15" fillId="0" borderId="15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5" fillId="0" borderId="45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top" wrapText="1"/>
    </xf>
    <xf numFmtId="0" fontId="13" fillId="0" borderId="24" xfId="0" applyFont="1" applyBorder="1" applyAlignment="1">
      <alignment horizontal="right" wrapText="1"/>
    </xf>
    <xf numFmtId="0" fontId="46" fillId="0" borderId="24" xfId="0" applyFont="1" applyBorder="1" applyAlignment="1">
      <alignment horizontal="right" vertical="top" wrapText="1"/>
    </xf>
    <xf numFmtId="0" fontId="13" fillId="0" borderId="15" xfId="0" applyFont="1" applyBorder="1" applyAlignment="1">
      <alignment vertical="center" wrapText="1"/>
    </xf>
    <xf numFmtId="0" fontId="13" fillId="0" borderId="25" xfId="0" applyFont="1" applyBorder="1" applyAlignment="1">
      <alignment horizontal="right" wrapText="1"/>
    </xf>
    <xf numFmtId="0" fontId="46" fillId="0" borderId="25" xfId="0" applyFont="1" applyBorder="1" applyAlignment="1">
      <alignment horizontal="right" vertical="top" wrapText="1"/>
    </xf>
    <xf numFmtId="0" fontId="47" fillId="0" borderId="29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right" wrapText="1"/>
    </xf>
    <xf numFmtId="0" fontId="49" fillId="0" borderId="1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right" vertical="top" wrapText="1"/>
    </xf>
    <xf numFmtId="0" fontId="51" fillId="0" borderId="16" xfId="0" applyFont="1" applyBorder="1" applyAlignment="1">
      <alignment horizontal="right" vertical="center" wrapText="1"/>
    </xf>
    <xf numFmtId="0" fontId="48" fillId="0" borderId="15" xfId="0" applyFont="1" applyBorder="1" applyAlignment="1">
      <alignment vertical="center" wrapText="1"/>
    </xf>
    <xf numFmtId="0" fontId="47" fillId="0" borderId="30" xfId="0" applyFont="1" applyBorder="1" applyAlignment="1">
      <alignment horizontal="center" vertical="center" wrapText="1"/>
    </xf>
    <xf numFmtId="0" fontId="51" fillId="0" borderId="0" xfId="0" applyFont="1" applyAlignment="1">
      <alignment horizontal="right" vertical="center" wrapText="1"/>
    </xf>
    <xf numFmtId="0" fontId="49" fillId="0" borderId="45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right" vertical="center" wrapText="1"/>
    </xf>
    <xf numFmtId="0" fontId="51" fillId="0" borderId="44" xfId="0" applyFont="1" applyBorder="1" applyAlignment="1">
      <alignment horizontal="right" vertical="center" wrapText="1"/>
    </xf>
    <xf numFmtId="0" fontId="0" fillId="0" borderId="25" xfId="0" applyBorder="1" applyAlignment="1">
      <alignment horizontal="right" wrapText="1"/>
    </xf>
    <xf numFmtId="0" fontId="21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wrapText="1"/>
    </xf>
    <xf numFmtId="0" fontId="52" fillId="0" borderId="25" xfId="0" applyFont="1" applyBorder="1" applyAlignment="1">
      <alignment horizontal="right" vertical="top" wrapText="1"/>
    </xf>
    <xf numFmtId="0" fontId="27" fillId="0" borderId="16" xfId="0" applyFont="1" applyBorder="1" applyAlignment="1">
      <alignment horizontal="right" vertical="center" wrapText="1"/>
    </xf>
    <xf numFmtId="0" fontId="14" fillId="0" borderId="15" xfId="0" applyFont="1" applyBorder="1" applyAlignment="1">
      <alignment vertical="center" wrapText="1"/>
    </xf>
    <xf numFmtId="0" fontId="10" fillId="0" borderId="0" xfId="0" applyFont="1"/>
    <xf numFmtId="0" fontId="10" fillId="0" borderId="16" xfId="0" applyFont="1" applyBorder="1"/>
    <xf numFmtId="0" fontId="53" fillId="0" borderId="9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54" xfId="0" applyFont="1" applyBorder="1" applyAlignment="1">
      <alignment horizontal="center" vertical="center" wrapText="1"/>
    </xf>
    <xf numFmtId="0" fontId="15" fillId="0" borderId="55" xfId="0" applyFont="1" applyBorder="1" applyAlignment="1">
      <alignment vertical="center" wrapText="1"/>
    </xf>
    <xf numFmtId="0" fontId="19" fillId="0" borderId="55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/>
    </xf>
    <xf numFmtId="0" fontId="19" fillId="0" borderId="4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0" xfId="0" applyFont="1"/>
    <xf numFmtId="0" fontId="55" fillId="0" borderId="57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5" xfId="0" applyFont="1" applyBorder="1"/>
    <xf numFmtId="0" fontId="2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/>
    </xf>
    <xf numFmtId="0" fontId="57" fillId="0" borderId="48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1" fillId="0" borderId="36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3" fillId="0" borderId="13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53" fillId="0" borderId="50" xfId="0" applyFont="1" applyBorder="1" applyAlignment="1">
      <alignment horizontal="center" vertical="center" wrapText="1"/>
    </xf>
    <xf numFmtId="0" fontId="53" fillId="0" borderId="51" xfId="0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0" fontId="53" fillId="0" borderId="48" xfId="0" applyFont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514350</xdr:colOff>
      <xdr:row>2</xdr:row>
      <xdr:rowOff>104775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525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0</xdr:row>
      <xdr:rowOff>114300</xdr:rowOff>
    </xdr:from>
    <xdr:to>
      <xdr:col>2</xdr:col>
      <xdr:colOff>523875</xdr:colOff>
      <xdr:row>2</xdr:row>
      <xdr:rowOff>95250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14300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"/>
          <a:ext cx="371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371475</xdr:colOff>
      <xdr:row>3</xdr:row>
      <xdr:rowOff>9525</xdr:rowOff>
    </xdr:to>
    <xdr:pic>
      <xdr:nvPicPr>
        <xdr:cNvPr id="4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1</xdr:row>
      <xdr:rowOff>0</xdr:rowOff>
    </xdr:from>
    <xdr:to>
      <xdr:col>1</xdr:col>
      <xdr:colOff>228600</xdr:colOff>
      <xdr:row>2</xdr:row>
      <xdr:rowOff>171450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0"/>
          <a:ext cx="276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"/>
          <a:ext cx="371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"/>
          <a:ext cx="371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600"/>
          <a:ext cx="3714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6850"/>
          <a:ext cx="37147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371475</xdr:colOff>
      <xdr:row>2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6850"/>
          <a:ext cx="37147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371475</xdr:colOff>
      <xdr:row>1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371475</xdr:colOff>
      <xdr:row>2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48EB3A64-8C13-486C-94E0-16FCA2CF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7147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371475</xdr:colOff>
      <xdr:row>1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D0CDFE8-8F4F-42BD-9FF8-42D008A6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371475</xdr:colOff>
      <xdr:row>2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4A35B96F-01E8-4B3B-B985-2D98CA33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7147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371475</xdr:colOff>
      <xdr:row>1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5ED9447-2783-44AA-A47A-955E952F8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371475</xdr:colOff>
      <xdr:row>2</xdr:row>
      <xdr:rowOff>19050</xdr:rowOff>
    </xdr:to>
    <xdr:pic>
      <xdr:nvPicPr>
        <xdr:cNvPr id="4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C1D9C06F-9D95-414A-8F5E-5A4C8E3C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71475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1</xdr:col>
      <xdr:colOff>371475</xdr:colOff>
      <xdr:row>1</xdr:row>
      <xdr:rowOff>180975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89782AE1-326A-4DAF-9DD5-C408DA39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514350</xdr:colOff>
      <xdr:row>2</xdr:row>
      <xdr:rowOff>104775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525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0</xdr:row>
      <xdr:rowOff>114300</xdr:rowOff>
    </xdr:from>
    <xdr:to>
      <xdr:col>2</xdr:col>
      <xdr:colOff>523875</xdr:colOff>
      <xdr:row>2</xdr:row>
      <xdr:rowOff>95250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14300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514350</xdr:colOff>
      <xdr:row>2</xdr:row>
      <xdr:rowOff>104775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525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0</xdr:row>
      <xdr:rowOff>114300</xdr:rowOff>
    </xdr:from>
    <xdr:to>
      <xdr:col>2</xdr:col>
      <xdr:colOff>523875</xdr:colOff>
      <xdr:row>2</xdr:row>
      <xdr:rowOff>95250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14300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514350</xdr:colOff>
      <xdr:row>2</xdr:row>
      <xdr:rowOff>104775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525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0</xdr:row>
      <xdr:rowOff>114300</xdr:rowOff>
    </xdr:from>
    <xdr:to>
      <xdr:col>2</xdr:col>
      <xdr:colOff>523875</xdr:colOff>
      <xdr:row>2</xdr:row>
      <xdr:rowOff>95250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114300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95250</xdr:rowOff>
    </xdr:from>
    <xdr:to>
      <xdr:col>1</xdr:col>
      <xdr:colOff>514350</xdr:colOff>
      <xdr:row>2</xdr:row>
      <xdr:rowOff>104775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525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238125</xdr:colOff>
      <xdr:row>0</xdr:row>
      <xdr:rowOff>114300</xdr:rowOff>
    </xdr:from>
    <xdr:to>
      <xdr:col>2</xdr:col>
      <xdr:colOff>523875</xdr:colOff>
      <xdr:row>2</xdr:row>
      <xdr:rowOff>95250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114300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4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819150</xdr:colOff>
      <xdr:row>1</xdr:row>
      <xdr:rowOff>19050</xdr:rowOff>
    </xdr:from>
    <xdr:to>
      <xdr:col>3</xdr:col>
      <xdr:colOff>228600</xdr:colOff>
      <xdr:row>3</xdr:row>
      <xdr:rowOff>9525</xdr:rowOff>
    </xdr:to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075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371475</xdr:colOff>
      <xdr:row>3</xdr:row>
      <xdr:rowOff>9525</xdr:rowOff>
    </xdr:to>
    <xdr:pic>
      <xdr:nvPicPr>
        <xdr:cNvPr id="10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1</xdr:row>
      <xdr:rowOff>0</xdr:rowOff>
    </xdr:from>
    <xdr:to>
      <xdr:col>1</xdr:col>
      <xdr:colOff>228600</xdr:colOff>
      <xdr:row>2</xdr:row>
      <xdr:rowOff>171450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0"/>
          <a:ext cx="276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819150</xdr:colOff>
      <xdr:row>1</xdr:row>
      <xdr:rowOff>19050</xdr:rowOff>
    </xdr:from>
    <xdr:to>
      <xdr:col>3</xdr:col>
      <xdr:colOff>228600</xdr:colOff>
      <xdr:row>3</xdr:row>
      <xdr:rowOff>9525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075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371475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00025"/>
          <a:ext cx="3714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819150</xdr:colOff>
      <xdr:row>1</xdr:row>
      <xdr:rowOff>19050</xdr:rowOff>
    </xdr:from>
    <xdr:to>
      <xdr:col>3</xdr:col>
      <xdr:colOff>228600</xdr:colOff>
      <xdr:row>3</xdr:row>
      <xdr:rowOff>9525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075"/>
          <a:ext cx="28575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workbookViewId="0">
      <selection sqref="A1:XFD1048576"/>
    </sheetView>
  </sheetViews>
  <sheetFormatPr defaultRowHeight="14.5" x14ac:dyDescent="0.35"/>
  <cols>
    <col min="5" max="5" width="11" customWidth="1"/>
    <col min="6" max="6" width="17.26953125" customWidth="1"/>
    <col min="7" max="7" width="13.81640625" customWidth="1"/>
    <col min="8" max="8" width="17.453125" customWidth="1"/>
    <col min="9" max="9" width="20.453125" customWidth="1"/>
  </cols>
  <sheetData>
    <row r="1" spans="1:9" ht="15.5" x14ac:dyDescent="0.35">
      <c r="A1" s="13" t="s">
        <v>33</v>
      </c>
    </row>
    <row r="4" spans="1:9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9" ht="15" x14ac:dyDescent="0.35">
      <c r="A5" s="305" t="s">
        <v>35</v>
      </c>
      <c r="B5" s="305"/>
      <c r="C5" s="305"/>
      <c r="D5" s="305"/>
      <c r="E5" s="305"/>
      <c r="F5" s="305"/>
      <c r="G5" s="305"/>
      <c r="H5" s="305"/>
      <c r="I5" s="305"/>
    </row>
    <row r="6" spans="1:9" ht="15.5" x14ac:dyDescent="0.35">
      <c r="A6" s="8"/>
    </row>
    <row r="7" spans="1:9" ht="15" x14ac:dyDescent="0.35">
      <c r="A7" s="305" t="s">
        <v>36</v>
      </c>
      <c r="B7" s="305"/>
      <c r="C7" s="305"/>
      <c r="D7" s="305"/>
      <c r="E7" s="305"/>
      <c r="F7" s="305"/>
      <c r="G7" s="305"/>
      <c r="H7" s="305"/>
      <c r="I7" s="305"/>
    </row>
    <row r="8" spans="1:9" ht="16" thickBot="1" x14ac:dyDescent="0.4">
      <c r="A8" s="8"/>
    </row>
    <row r="9" spans="1:9" ht="30.5" thickTop="1" x14ac:dyDescent="0.35">
      <c r="A9" s="24" t="s">
        <v>37</v>
      </c>
      <c r="B9" s="9" t="s">
        <v>38</v>
      </c>
      <c r="C9" s="22" t="s">
        <v>39</v>
      </c>
      <c r="D9" s="22" t="s">
        <v>40</v>
      </c>
      <c r="E9" s="22" t="s">
        <v>41</v>
      </c>
      <c r="F9" s="22" t="s">
        <v>42</v>
      </c>
      <c r="G9" s="22" t="s">
        <v>43</v>
      </c>
      <c r="H9" s="22" t="s">
        <v>44</v>
      </c>
      <c r="I9" s="22" t="s">
        <v>45</v>
      </c>
    </row>
    <row r="10" spans="1:9" ht="16" thickBot="1" x14ac:dyDescent="0.4">
      <c r="A10" s="25"/>
      <c r="B10" s="10"/>
      <c r="C10" s="23"/>
      <c r="D10" s="23"/>
      <c r="E10" s="23"/>
      <c r="F10" s="23"/>
      <c r="G10" s="23"/>
      <c r="H10" s="23"/>
      <c r="I10" s="26"/>
    </row>
    <row r="11" spans="1:9" ht="16.5" thickTop="1" thickBot="1" x14ac:dyDescent="0.4">
      <c r="A11" s="27" t="s">
        <v>0</v>
      </c>
      <c r="B11" s="1">
        <v>97</v>
      </c>
      <c r="C11" s="1">
        <v>31.4</v>
      </c>
      <c r="D11" s="28">
        <v>2</v>
      </c>
      <c r="E11" s="1">
        <v>3</v>
      </c>
      <c r="F11" s="1">
        <f>B11+C11+D11</f>
        <v>130.4</v>
      </c>
      <c r="G11" s="1"/>
      <c r="H11" s="14"/>
      <c r="I11" s="29"/>
    </row>
    <row r="12" spans="1:9" ht="16" thickBot="1" x14ac:dyDescent="0.4">
      <c r="A12" s="27" t="s">
        <v>1</v>
      </c>
      <c r="B12" s="1">
        <v>99</v>
      </c>
      <c r="C12" s="1">
        <v>49.6</v>
      </c>
      <c r="D12" s="28">
        <v>0</v>
      </c>
      <c r="E12" s="1">
        <v>1</v>
      </c>
      <c r="F12" s="1">
        <f t="shared" ref="F12:F43" si="0">B12+C12+D12</f>
        <v>148.6</v>
      </c>
      <c r="G12" s="1">
        <f t="shared" ref="G12:G43" si="1">RANK(F12,$F$11:$F$43,0)</f>
        <v>11</v>
      </c>
      <c r="H12" s="14"/>
      <c r="I12" s="18"/>
    </row>
    <row r="13" spans="1:9" ht="16" thickBot="1" x14ac:dyDescent="0.4">
      <c r="A13" s="27" t="s">
        <v>2</v>
      </c>
      <c r="B13" s="1">
        <v>100</v>
      </c>
      <c r="C13" s="1">
        <v>49.8</v>
      </c>
      <c r="D13" s="28">
        <v>0</v>
      </c>
      <c r="E13" s="1">
        <v>0</v>
      </c>
      <c r="F13" s="1">
        <f t="shared" si="0"/>
        <v>149.80000000000001</v>
      </c>
      <c r="G13" s="1">
        <f t="shared" si="1"/>
        <v>4</v>
      </c>
      <c r="H13" s="14">
        <f t="shared" ref="H13:H21" si="2">RANK(F13,$F$11:$F$21,0)</f>
        <v>2</v>
      </c>
      <c r="I13" s="18"/>
    </row>
    <row r="14" spans="1:9" ht="16" thickBot="1" x14ac:dyDescent="0.4">
      <c r="A14" s="27" t="s">
        <v>3</v>
      </c>
      <c r="B14" s="1">
        <v>100</v>
      </c>
      <c r="C14" s="1">
        <v>48</v>
      </c>
      <c r="D14" s="28">
        <v>0</v>
      </c>
      <c r="E14" s="1">
        <v>0</v>
      </c>
      <c r="F14" s="1">
        <f t="shared" si="0"/>
        <v>148</v>
      </c>
      <c r="G14" s="1">
        <f t="shared" si="1"/>
        <v>17</v>
      </c>
      <c r="H14" s="14">
        <f t="shared" si="2"/>
        <v>7</v>
      </c>
      <c r="I14" s="18"/>
    </row>
    <row r="15" spans="1:9" ht="16" thickBot="1" x14ac:dyDescent="0.4">
      <c r="A15" s="27" t="s">
        <v>4</v>
      </c>
      <c r="B15" s="1">
        <v>100</v>
      </c>
      <c r="C15" s="1">
        <v>50</v>
      </c>
      <c r="D15" s="28">
        <v>0</v>
      </c>
      <c r="E15" s="1">
        <v>0</v>
      </c>
      <c r="F15" s="1">
        <f t="shared" si="0"/>
        <v>150</v>
      </c>
      <c r="G15" s="1">
        <f t="shared" si="1"/>
        <v>2</v>
      </c>
      <c r="H15" s="14">
        <f t="shared" si="2"/>
        <v>1</v>
      </c>
      <c r="I15" s="18" t="s">
        <v>46</v>
      </c>
    </row>
    <row r="16" spans="1:9" ht="16" thickBot="1" x14ac:dyDescent="0.4">
      <c r="A16" s="27" t="s">
        <v>5</v>
      </c>
      <c r="B16" s="1">
        <v>100</v>
      </c>
      <c r="C16" s="1">
        <v>49.8</v>
      </c>
      <c r="D16" s="28">
        <v>0</v>
      </c>
      <c r="E16" s="1">
        <v>0</v>
      </c>
      <c r="F16" s="1">
        <f t="shared" si="0"/>
        <v>149.80000000000001</v>
      </c>
      <c r="G16" s="1">
        <f t="shared" si="1"/>
        <v>4</v>
      </c>
      <c r="H16" s="14">
        <f t="shared" si="2"/>
        <v>2</v>
      </c>
      <c r="I16" s="18"/>
    </row>
    <row r="17" spans="1:9" ht="16" thickBot="1" x14ac:dyDescent="0.4">
      <c r="A17" s="27" t="s">
        <v>6</v>
      </c>
      <c r="B17" s="1">
        <v>99</v>
      </c>
      <c r="C17" s="1">
        <v>50</v>
      </c>
      <c r="D17" s="28">
        <v>0</v>
      </c>
      <c r="E17" s="1">
        <v>0</v>
      </c>
      <c r="F17" s="1">
        <f t="shared" si="0"/>
        <v>149</v>
      </c>
      <c r="G17" s="1">
        <f t="shared" si="1"/>
        <v>7</v>
      </c>
      <c r="H17" s="14">
        <f t="shared" si="2"/>
        <v>4</v>
      </c>
      <c r="I17" s="18"/>
    </row>
    <row r="18" spans="1:9" ht="16" thickBot="1" x14ac:dyDescent="0.4">
      <c r="A18" s="27" t="s">
        <v>7</v>
      </c>
      <c r="B18" s="1">
        <v>100</v>
      </c>
      <c r="C18" s="1">
        <v>48</v>
      </c>
      <c r="D18" s="28">
        <v>0</v>
      </c>
      <c r="E18" s="1">
        <v>0</v>
      </c>
      <c r="F18" s="1">
        <f t="shared" si="0"/>
        <v>148</v>
      </c>
      <c r="G18" s="1">
        <f t="shared" si="1"/>
        <v>17</v>
      </c>
      <c r="H18" s="14">
        <f t="shared" si="2"/>
        <v>7</v>
      </c>
      <c r="I18" s="18"/>
    </row>
    <row r="19" spans="1:9" ht="16" thickBot="1" x14ac:dyDescent="0.4">
      <c r="A19" s="27" t="s">
        <v>8</v>
      </c>
      <c r="B19" s="1">
        <v>99</v>
      </c>
      <c r="C19" s="1">
        <v>50</v>
      </c>
      <c r="D19" s="28">
        <v>0</v>
      </c>
      <c r="E19" s="1">
        <v>1</v>
      </c>
      <c r="F19" s="1">
        <f t="shared" si="0"/>
        <v>149</v>
      </c>
      <c r="G19" s="1">
        <f t="shared" si="1"/>
        <v>7</v>
      </c>
      <c r="H19" s="14">
        <f t="shared" si="2"/>
        <v>4</v>
      </c>
      <c r="I19" s="18"/>
    </row>
    <row r="20" spans="1:9" ht="16" thickBot="1" x14ac:dyDescent="0.4">
      <c r="A20" s="27" t="s">
        <v>9</v>
      </c>
      <c r="B20" s="1">
        <v>94</v>
      </c>
      <c r="C20" s="1">
        <v>49.6</v>
      </c>
      <c r="D20" s="28">
        <v>0</v>
      </c>
      <c r="E20" s="1">
        <v>6</v>
      </c>
      <c r="F20" s="1">
        <f t="shared" si="0"/>
        <v>143.6</v>
      </c>
      <c r="G20" s="1">
        <f t="shared" si="1"/>
        <v>29</v>
      </c>
      <c r="H20" s="14">
        <f t="shared" si="2"/>
        <v>9</v>
      </c>
      <c r="I20" s="18"/>
    </row>
    <row r="21" spans="1:9" ht="16" thickBot="1" x14ac:dyDescent="0.4">
      <c r="A21" s="27" t="s">
        <v>10</v>
      </c>
      <c r="B21" s="1">
        <v>92</v>
      </c>
      <c r="C21" s="1">
        <v>49.6</v>
      </c>
      <c r="D21" s="28">
        <v>0</v>
      </c>
      <c r="E21" s="1">
        <v>8</v>
      </c>
      <c r="F21" s="1">
        <f t="shared" si="0"/>
        <v>141.6</v>
      </c>
      <c r="G21" s="1">
        <f t="shared" si="1"/>
        <v>30</v>
      </c>
      <c r="H21" s="14">
        <f t="shared" si="2"/>
        <v>10</v>
      </c>
      <c r="I21" s="18"/>
    </row>
    <row r="22" spans="1:9" ht="16" thickBot="1" x14ac:dyDescent="0.4">
      <c r="A22" s="30" t="s">
        <v>11</v>
      </c>
      <c r="B22" s="2">
        <v>99</v>
      </c>
      <c r="C22" s="2">
        <v>49.6</v>
      </c>
      <c r="D22" s="28">
        <v>0</v>
      </c>
      <c r="E22" s="2">
        <v>1</v>
      </c>
      <c r="F22" s="1">
        <f t="shared" si="0"/>
        <v>148.6</v>
      </c>
      <c r="G22" s="1">
        <f t="shared" si="1"/>
        <v>11</v>
      </c>
      <c r="H22" s="15">
        <f t="shared" ref="H22:H29" si="3">RANK(F22,$F$22:$F$29,0)</f>
        <v>2</v>
      </c>
      <c r="I22" s="29"/>
    </row>
    <row r="23" spans="1:9" ht="16" thickBot="1" x14ac:dyDescent="0.4">
      <c r="A23" s="31" t="s">
        <v>12</v>
      </c>
      <c r="B23" s="2">
        <v>98</v>
      </c>
      <c r="C23" s="2">
        <v>49.8</v>
      </c>
      <c r="D23" s="28">
        <v>0</v>
      </c>
      <c r="E23" s="2">
        <v>3</v>
      </c>
      <c r="F23" s="1">
        <f t="shared" si="0"/>
        <v>147.80000000000001</v>
      </c>
      <c r="G23" s="1">
        <f t="shared" si="1"/>
        <v>19</v>
      </c>
      <c r="H23" s="15">
        <f t="shared" si="3"/>
        <v>4</v>
      </c>
      <c r="I23" s="19"/>
    </row>
    <row r="24" spans="1:9" ht="16" thickBot="1" x14ac:dyDescent="0.4">
      <c r="A24" s="31" t="s">
        <v>13</v>
      </c>
      <c r="B24" s="2">
        <v>100</v>
      </c>
      <c r="C24" s="2">
        <v>49.6</v>
      </c>
      <c r="D24" s="28">
        <v>0</v>
      </c>
      <c r="E24" s="2">
        <v>0</v>
      </c>
      <c r="F24" s="1">
        <f t="shared" si="0"/>
        <v>149.6</v>
      </c>
      <c r="G24" s="1">
        <f t="shared" si="1"/>
        <v>6</v>
      </c>
      <c r="H24" s="15">
        <f t="shared" si="3"/>
        <v>1</v>
      </c>
      <c r="I24" s="19" t="s">
        <v>46</v>
      </c>
    </row>
    <row r="25" spans="1:9" ht="16" thickBot="1" x14ac:dyDescent="0.4">
      <c r="A25" s="31" t="s">
        <v>14</v>
      </c>
      <c r="B25" s="2">
        <v>98</v>
      </c>
      <c r="C25" s="2">
        <v>49.8</v>
      </c>
      <c r="D25" s="28">
        <v>0</v>
      </c>
      <c r="E25" s="2">
        <v>2</v>
      </c>
      <c r="F25" s="1">
        <f t="shared" si="0"/>
        <v>147.80000000000001</v>
      </c>
      <c r="G25" s="1">
        <f t="shared" si="1"/>
        <v>19</v>
      </c>
      <c r="H25" s="15">
        <f t="shared" si="3"/>
        <v>4</v>
      </c>
      <c r="I25" s="19"/>
    </row>
    <row r="26" spans="1:9" ht="16" thickBot="1" x14ac:dyDescent="0.4">
      <c r="A26" s="31" t="s">
        <v>15</v>
      </c>
      <c r="B26" s="2">
        <v>93</v>
      </c>
      <c r="C26" s="2">
        <v>48.6</v>
      </c>
      <c r="D26" s="28">
        <v>0</v>
      </c>
      <c r="E26" s="2">
        <v>7</v>
      </c>
      <c r="F26" s="1">
        <f t="shared" si="0"/>
        <v>141.6</v>
      </c>
      <c r="G26" s="1">
        <f t="shared" si="1"/>
        <v>30</v>
      </c>
      <c r="H26" s="15">
        <f t="shared" si="3"/>
        <v>8</v>
      </c>
      <c r="I26" s="19"/>
    </row>
    <row r="27" spans="1:9" ht="16" thickBot="1" x14ac:dyDescent="0.4">
      <c r="A27" s="30" t="s">
        <v>16</v>
      </c>
      <c r="B27" s="3">
        <v>97</v>
      </c>
      <c r="C27" s="3">
        <v>49.6</v>
      </c>
      <c r="D27" s="28">
        <v>0</v>
      </c>
      <c r="E27" s="3">
        <v>3</v>
      </c>
      <c r="F27" s="1">
        <f t="shared" si="0"/>
        <v>146.6</v>
      </c>
      <c r="G27" s="1">
        <f t="shared" si="1"/>
        <v>24</v>
      </c>
      <c r="H27" s="15">
        <f t="shared" si="3"/>
        <v>7</v>
      </c>
      <c r="I27" s="19"/>
    </row>
    <row r="28" spans="1:9" ht="16" thickBot="1" x14ac:dyDescent="0.4">
      <c r="A28" s="30" t="s">
        <v>17</v>
      </c>
      <c r="B28" s="3">
        <v>99</v>
      </c>
      <c r="C28" s="3">
        <v>49.4</v>
      </c>
      <c r="D28" s="28">
        <v>0</v>
      </c>
      <c r="E28" s="3">
        <v>1</v>
      </c>
      <c r="F28" s="1">
        <f t="shared" si="0"/>
        <v>148.4</v>
      </c>
      <c r="G28" s="1">
        <f t="shared" si="1"/>
        <v>14</v>
      </c>
      <c r="H28" s="15">
        <f t="shared" si="3"/>
        <v>3</v>
      </c>
      <c r="I28" s="19"/>
    </row>
    <row r="29" spans="1:9" ht="16" thickBot="1" x14ac:dyDescent="0.4">
      <c r="A29" s="30" t="s">
        <v>18</v>
      </c>
      <c r="B29" s="3">
        <v>97</v>
      </c>
      <c r="C29" s="3">
        <v>50</v>
      </c>
      <c r="D29" s="28">
        <v>0</v>
      </c>
      <c r="E29" s="3">
        <v>3</v>
      </c>
      <c r="F29" s="1">
        <f t="shared" si="0"/>
        <v>147</v>
      </c>
      <c r="G29" s="1">
        <f t="shared" si="1"/>
        <v>22</v>
      </c>
      <c r="H29" s="15">
        <f t="shared" si="3"/>
        <v>6</v>
      </c>
      <c r="I29" s="19"/>
    </row>
    <row r="30" spans="1:9" ht="16" thickBot="1" x14ac:dyDescent="0.4">
      <c r="A30" s="32" t="s">
        <v>19</v>
      </c>
      <c r="B30" s="4">
        <v>99</v>
      </c>
      <c r="C30" s="4">
        <v>49.8</v>
      </c>
      <c r="D30" s="28">
        <v>0</v>
      </c>
      <c r="E30" s="4">
        <v>1</v>
      </c>
      <c r="F30" s="1">
        <f t="shared" si="0"/>
        <v>148.80000000000001</v>
      </c>
      <c r="G30" s="1">
        <f t="shared" si="1"/>
        <v>10</v>
      </c>
      <c r="H30" s="16">
        <f t="shared" ref="H30:H36" si="4">RANK(F30,$F$30:$F$36,0)</f>
        <v>3</v>
      </c>
      <c r="I30" s="29"/>
    </row>
    <row r="31" spans="1:9" ht="16" thickBot="1" x14ac:dyDescent="0.4">
      <c r="A31" s="32" t="s">
        <v>20</v>
      </c>
      <c r="B31" s="4">
        <v>99</v>
      </c>
      <c r="C31" s="4">
        <v>45.8</v>
      </c>
      <c r="D31" s="28">
        <v>0</v>
      </c>
      <c r="E31" s="4">
        <v>1</v>
      </c>
      <c r="F31" s="1">
        <f t="shared" si="0"/>
        <v>144.80000000000001</v>
      </c>
      <c r="G31" s="1">
        <f t="shared" si="1"/>
        <v>27</v>
      </c>
      <c r="H31" s="16">
        <f t="shared" si="4"/>
        <v>7</v>
      </c>
      <c r="I31" s="20"/>
    </row>
    <row r="32" spans="1:9" ht="16" thickBot="1" x14ac:dyDescent="0.4">
      <c r="A32" s="32" t="s">
        <v>21</v>
      </c>
      <c r="B32" s="4">
        <v>100</v>
      </c>
      <c r="C32" s="4">
        <v>49.6</v>
      </c>
      <c r="D32" s="11">
        <v>2</v>
      </c>
      <c r="E32" s="4">
        <v>0</v>
      </c>
      <c r="F32" s="1">
        <f t="shared" si="0"/>
        <v>151.6</v>
      </c>
      <c r="G32" s="1">
        <f t="shared" si="1"/>
        <v>1</v>
      </c>
      <c r="H32" s="16">
        <f t="shared" si="4"/>
        <v>1</v>
      </c>
      <c r="I32" s="20" t="s">
        <v>46</v>
      </c>
    </row>
    <row r="33" spans="1:9" ht="16" thickBot="1" x14ac:dyDescent="0.4">
      <c r="A33" s="32" t="s">
        <v>22</v>
      </c>
      <c r="B33" s="4">
        <v>96</v>
      </c>
      <c r="C33" s="4">
        <v>48.6</v>
      </c>
      <c r="D33" s="11">
        <v>2</v>
      </c>
      <c r="E33" s="4">
        <v>4</v>
      </c>
      <c r="F33" s="1">
        <f t="shared" si="0"/>
        <v>146.6</v>
      </c>
      <c r="G33" s="1">
        <f t="shared" si="1"/>
        <v>24</v>
      </c>
      <c r="H33" s="16">
        <f t="shared" si="4"/>
        <v>6</v>
      </c>
      <c r="I33" s="20"/>
    </row>
    <row r="34" spans="1:9" ht="16" thickBot="1" x14ac:dyDescent="0.4">
      <c r="A34" s="32" t="s">
        <v>23</v>
      </c>
      <c r="B34" s="4">
        <v>99</v>
      </c>
      <c r="C34" s="4">
        <v>49.2</v>
      </c>
      <c r="D34" s="28">
        <v>0</v>
      </c>
      <c r="E34" s="4">
        <v>1</v>
      </c>
      <c r="F34" s="1">
        <f t="shared" si="0"/>
        <v>148.19999999999999</v>
      </c>
      <c r="G34" s="1">
        <f t="shared" si="1"/>
        <v>16</v>
      </c>
      <c r="H34" s="16">
        <f t="shared" si="4"/>
        <v>5</v>
      </c>
      <c r="I34" s="20"/>
    </row>
    <row r="35" spans="1:9" ht="16" thickBot="1" x14ac:dyDescent="0.4">
      <c r="A35" s="32" t="s">
        <v>24</v>
      </c>
      <c r="B35" s="4">
        <v>99</v>
      </c>
      <c r="C35" s="4">
        <v>49.6</v>
      </c>
      <c r="D35" s="28">
        <v>0</v>
      </c>
      <c r="E35" s="4">
        <v>1</v>
      </c>
      <c r="F35" s="1">
        <f t="shared" si="0"/>
        <v>148.6</v>
      </c>
      <c r="G35" s="1">
        <f t="shared" si="1"/>
        <v>11</v>
      </c>
      <c r="H35" s="16">
        <f t="shared" si="4"/>
        <v>4</v>
      </c>
      <c r="I35" s="20"/>
    </row>
    <row r="36" spans="1:9" ht="16" thickBot="1" x14ac:dyDescent="0.4">
      <c r="A36" s="32" t="s">
        <v>25</v>
      </c>
      <c r="B36" s="4">
        <v>99</v>
      </c>
      <c r="C36" s="4">
        <v>50</v>
      </c>
      <c r="D36" s="28">
        <v>0</v>
      </c>
      <c r="E36" s="4">
        <v>1</v>
      </c>
      <c r="F36" s="1">
        <f t="shared" si="0"/>
        <v>149</v>
      </c>
      <c r="G36" s="1">
        <f t="shared" si="1"/>
        <v>7</v>
      </c>
      <c r="H36" s="16">
        <f t="shared" si="4"/>
        <v>2</v>
      </c>
      <c r="I36" s="20"/>
    </row>
    <row r="37" spans="1:9" ht="16" thickBot="1" x14ac:dyDescent="0.4">
      <c r="A37" s="33" t="s">
        <v>26</v>
      </c>
      <c r="B37" s="5">
        <v>94</v>
      </c>
      <c r="C37" s="5">
        <v>50</v>
      </c>
      <c r="D37" s="12">
        <v>2</v>
      </c>
      <c r="E37" s="5">
        <v>6</v>
      </c>
      <c r="F37" s="1">
        <f t="shared" si="0"/>
        <v>146</v>
      </c>
      <c r="G37" s="1">
        <f t="shared" si="1"/>
        <v>26</v>
      </c>
      <c r="H37" s="17">
        <f t="shared" ref="H37:H43" si="5">RANK(F37,$F$37:$F$43,0)</f>
        <v>5</v>
      </c>
      <c r="I37" s="29"/>
    </row>
    <row r="38" spans="1:9" ht="16" thickBot="1" x14ac:dyDescent="0.4">
      <c r="A38" s="33" t="s">
        <v>27</v>
      </c>
      <c r="B38" s="5">
        <v>90</v>
      </c>
      <c r="C38" s="5">
        <v>49.4</v>
      </c>
      <c r="D38" s="28">
        <v>0</v>
      </c>
      <c r="E38" s="5">
        <v>10</v>
      </c>
      <c r="F38" s="1">
        <f t="shared" si="0"/>
        <v>139.4</v>
      </c>
      <c r="G38" s="1">
        <f t="shared" si="1"/>
        <v>32</v>
      </c>
      <c r="H38" s="17">
        <f t="shared" si="5"/>
        <v>7</v>
      </c>
      <c r="I38" s="21"/>
    </row>
    <row r="39" spans="1:9" ht="16" thickBot="1" x14ac:dyDescent="0.4">
      <c r="A39" s="33" t="s">
        <v>28</v>
      </c>
      <c r="B39" s="5">
        <v>97</v>
      </c>
      <c r="C39" s="5">
        <v>47.8</v>
      </c>
      <c r="D39" s="28">
        <v>0</v>
      </c>
      <c r="E39" s="5">
        <v>3</v>
      </c>
      <c r="F39" s="1">
        <f t="shared" si="0"/>
        <v>144.80000000000001</v>
      </c>
      <c r="G39" s="1">
        <f t="shared" si="1"/>
        <v>27</v>
      </c>
      <c r="H39" s="17">
        <f t="shared" si="5"/>
        <v>6</v>
      </c>
      <c r="I39" s="21"/>
    </row>
    <row r="40" spans="1:9" ht="16" thickBot="1" x14ac:dyDescent="0.4">
      <c r="A40" s="33" t="s">
        <v>29</v>
      </c>
      <c r="B40" s="5">
        <v>98</v>
      </c>
      <c r="C40" s="5">
        <v>49.8</v>
      </c>
      <c r="D40" s="28">
        <v>0</v>
      </c>
      <c r="E40" s="5">
        <v>2</v>
      </c>
      <c r="F40" s="1">
        <f t="shared" si="0"/>
        <v>147.80000000000001</v>
      </c>
      <c r="G40" s="1">
        <f t="shared" si="1"/>
        <v>19</v>
      </c>
      <c r="H40" s="17">
        <f t="shared" si="5"/>
        <v>3</v>
      </c>
      <c r="I40" s="21"/>
    </row>
    <row r="41" spans="1:9" ht="16" thickBot="1" x14ac:dyDescent="0.4">
      <c r="A41" s="33" t="s">
        <v>30</v>
      </c>
      <c r="B41" s="5">
        <v>97</v>
      </c>
      <c r="C41" s="5">
        <v>50</v>
      </c>
      <c r="D41" s="28">
        <v>0</v>
      </c>
      <c r="E41" s="5">
        <v>3</v>
      </c>
      <c r="F41" s="1">
        <f t="shared" si="0"/>
        <v>147</v>
      </c>
      <c r="G41" s="1">
        <f t="shared" si="1"/>
        <v>22</v>
      </c>
      <c r="H41" s="17">
        <f t="shared" si="5"/>
        <v>4</v>
      </c>
      <c r="I41" s="21"/>
    </row>
    <row r="42" spans="1:9" ht="16" thickBot="1" x14ac:dyDescent="0.4">
      <c r="A42" s="33" t="s">
        <v>31</v>
      </c>
      <c r="B42" s="5">
        <v>99</v>
      </c>
      <c r="C42" s="5">
        <v>49.4</v>
      </c>
      <c r="D42" s="28">
        <v>0</v>
      </c>
      <c r="E42" s="5">
        <v>1</v>
      </c>
      <c r="F42" s="1">
        <f t="shared" si="0"/>
        <v>148.4</v>
      </c>
      <c r="G42" s="1">
        <f t="shared" si="1"/>
        <v>14</v>
      </c>
      <c r="H42" s="17">
        <f t="shared" si="5"/>
        <v>2</v>
      </c>
      <c r="I42" s="21"/>
    </row>
    <row r="43" spans="1:9" ht="16" thickBot="1" x14ac:dyDescent="0.4">
      <c r="A43" s="34" t="s">
        <v>32</v>
      </c>
      <c r="B43" s="6">
        <v>100</v>
      </c>
      <c r="C43" s="6">
        <v>50</v>
      </c>
      <c r="D43" s="28">
        <v>0</v>
      </c>
      <c r="E43" s="6">
        <v>0</v>
      </c>
      <c r="F43" s="1">
        <f t="shared" si="0"/>
        <v>150</v>
      </c>
      <c r="G43" s="1">
        <f t="shared" si="1"/>
        <v>2</v>
      </c>
      <c r="H43" s="17">
        <f t="shared" si="5"/>
        <v>1</v>
      </c>
      <c r="I43" s="21" t="s">
        <v>46</v>
      </c>
    </row>
    <row r="44" spans="1:9" ht="15" thickTop="1" x14ac:dyDescent="0.35"/>
    <row r="48" spans="1:9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3">
    <mergeCell ref="A4:I4"/>
    <mergeCell ref="A5:I5"/>
    <mergeCell ref="A7:I7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4"/>
  <sheetViews>
    <sheetView topLeftCell="A28" workbookViewId="0">
      <selection sqref="A1:J43"/>
    </sheetView>
  </sheetViews>
  <sheetFormatPr defaultRowHeight="14.5" x14ac:dyDescent="0.35"/>
  <cols>
    <col min="4" max="4" width="23.54296875" bestFit="1" customWidth="1"/>
    <col min="5" max="5" width="10.7265625" customWidth="1"/>
    <col min="6" max="6" width="12.26953125" customWidth="1"/>
    <col min="10" max="10" width="13.26953125" customWidth="1"/>
  </cols>
  <sheetData>
    <row r="1" spans="1:10" ht="15.5" x14ac:dyDescent="0.35">
      <c r="A1" s="13" t="s">
        <v>33</v>
      </c>
    </row>
    <row r="2" spans="1:10" x14ac:dyDescent="0.35">
      <c r="B2" s="327"/>
    </row>
    <row r="3" spans="1:10" x14ac:dyDescent="0.35">
      <c r="B3" s="327"/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112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113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16.5" customHeight="1" thickTop="1" x14ac:dyDescent="0.35">
      <c r="A9" s="24" t="s">
        <v>37</v>
      </c>
      <c r="B9" s="309" t="s">
        <v>49</v>
      </c>
      <c r="C9" s="311" t="s">
        <v>39</v>
      </c>
      <c r="D9" s="325" t="s">
        <v>66</v>
      </c>
      <c r="E9" s="309" t="s">
        <v>41</v>
      </c>
      <c r="F9" s="313" t="s">
        <v>107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5.5" thickBot="1" x14ac:dyDescent="0.4">
      <c r="A10" s="25"/>
      <c r="B10" s="316"/>
      <c r="C10" s="318"/>
      <c r="D10" s="326"/>
      <c r="E10" s="316"/>
      <c r="F10" s="319"/>
      <c r="G10" s="316"/>
      <c r="H10" s="316"/>
      <c r="I10" s="316"/>
      <c r="J10" s="316"/>
    </row>
    <row r="11" spans="1:10" ht="18.5" thickTop="1" thickBot="1" x14ac:dyDescent="0.4">
      <c r="A11" s="64" t="s">
        <v>0</v>
      </c>
      <c r="B11" s="157">
        <v>93</v>
      </c>
      <c r="C11" s="84">
        <v>49.8</v>
      </c>
      <c r="D11" s="84"/>
      <c r="E11" s="158">
        <v>7</v>
      </c>
      <c r="F11" s="156">
        <v>-1</v>
      </c>
      <c r="G11" s="84">
        <f>B11+C11+F11</f>
        <v>141.80000000000001</v>
      </c>
      <c r="H11" s="84">
        <f>RANK(G11,$G$11:$G$43,0)</f>
        <v>30</v>
      </c>
      <c r="I11" s="84">
        <v>10</v>
      </c>
      <c r="J11" s="159"/>
    </row>
    <row r="12" spans="1:10" ht="18" thickBot="1" x14ac:dyDescent="0.4">
      <c r="A12" s="64" t="s">
        <v>1</v>
      </c>
      <c r="B12" s="157">
        <v>93</v>
      </c>
      <c r="C12" s="84">
        <v>49.2</v>
      </c>
      <c r="D12" s="84"/>
      <c r="E12" s="158">
        <v>7</v>
      </c>
      <c r="F12" s="156">
        <v>10</v>
      </c>
      <c r="G12" s="84">
        <f t="shared" ref="G12:G43" si="0">B12+C12+F12</f>
        <v>152.19999999999999</v>
      </c>
      <c r="H12" s="84">
        <f t="shared" ref="H12:H43" si="1">RANK(G12,$G$11:$G$43,0)</f>
        <v>26</v>
      </c>
      <c r="I12" s="84">
        <v>9</v>
      </c>
      <c r="J12" s="18"/>
    </row>
    <row r="13" spans="1:10" ht="18" thickBot="1" x14ac:dyDescent="0.4">
      <c r="A13" s="64" t="s">
        <v>2</v>
      </c>
      <c r="B13" s="157">
        <v>100</v>
      </c>
      <c r="C13" s="84">
        <v>48.6</v>
      </c>
      <c r="D13" s="84"/>
      <c r="E13" s="158">
        <v>0</v>
      </c>
      <c r="F13" s="156">
        <v>10</v>
      </c>
      <c r="G13" s="84">
        <f t="shared" si="0"/>
        <v>158.6</v>
      </c>
      <c r="H13" s="84">
        <f t="shared" si="1"/>
        <v>18</v>
      </c>
      <c r="I13" s="84">
        <v>6</v>
      </c>
      <c r="J13" s="18"/>
    </row>
    <row r="14" spans="1:10" ht="18" thickBot="1" x14ac:dyDescent="0.4">
      <c r="A14" s="64" t="s">
        <v>3</v>
      </c>
      <c r="B14" s="157">
        <v>95</v>
      </c>
      <c r="C14" s="84">
        <v>49.8</v>
      </c>
      <c r="D14" s="84"/>
      <c r="E14" s="158">
        <v>5</v>
      </c>
      <c r="F14" s="156">
        <v>12</v>
      </c>
      <c r="G14" s="84">
        <f t="shared" si="0"/>
        <v>156.80000000000001</v>
      </c>
      <c r="H14" s="84">
        <f t="shared" si="1"/>
        <v>20</v>
      </c>
      <c r="I14" s="84">
        <v>7</v>
      </c>
      <c r="J14" s="18"/>
    </row>
    <row r="15" spans="1:10" ht="18" thickBot="1" x14ac:dyDescent="0.4">
      <c r="A15" s="64" t="s">
        <v>4</v>
      </c>
      <c r="B15" s="157">
        <v>100</v>
      </c>
      <c r="C15" s="84">
        <v>49.8</v>
      </c>
      <c r="D15" s="84"/>
      <c r="E15" s="158">
        <v>0</v>
      </c>
      <c r="F15" s="156">
        <v>10</v>
      </c>
      <c r="G15" s="84">
        <f t="shared" si="0"/>
        <v>159.80000000000001</v>
      </c>
      <c r="H15" s="84">
        <f t="shared" si="1"/>
        <v>12</v>
      </c>
      <c r="I15" s="84">
        <v>4</v>
      </c>
      <c r="J15" s="18"/>
    </row>
    <row r="16" spans="1:10" ht="18" thickBot="1" x14ac:dyDescent="0.4">
      <c r="A16" s="64" t="s">
        <v>5</v>
      </c>
      <c r="B16" s="157">
        <v>100</v>
      </c>
      <c r="C16" s="84">
        <v>50</v>
      </c>
      <c r="D16" s="84"/>
      <c r="E16" s="158">
        <v>0</v>
      </c>
      <c r="F16" s="156">
        <v>10</v>
      </c>
      <c r="G16" s="84">
        <f t="shared" si="0"/>
        <v>160</v>
      </c>
      <c r="H16" s="84">
        <f t="shared" si="1"/>
        <v>7</v>
      </c>
      <c r="I16" s="84">
        <v>2</v>
      </c>
      <c r="J16" s="18"/>
    </row>
    <row r="17" spans="1:10" ht="18" thickBot="1" x14ac:dyDescent="0.4">
      <c r="A17" s="64" t="s">
        <v>6</v>
      </c>
      <c r="B17" s="157">
        <v>100</v>
      </c>
      <c r="C17" s="84">
        <v>50</v>
      </c>
      <c r="D17" s="84"/>
      <c r="E17" s="158">
        <v>0</v>
      </c>
      <c r="F17" s="156">
        <v>10</v>
      </c>
      <c r="G17" s="84">
        <f t="shared" si="0"/>
        <v>160</v>
      </c>
      <c r="H17" s="84">
        <f t="shared" si="1"/>
        <v>7</v>
      </c>
      <c r="I17" s="84">
        <v>2</v>
      </c>
      <c r="J17" s="18"/>
    </row>
    <row r="18" spans="1:10" ht="18" thickBot="1" x14ac:dyDescent="0.4">
      <c r="A18" s="64" t="s">
        <v>7</v>
      </c>
      <c r="B18" s="157">
        <v>96</v>
      </c>
      <c r="C18" s="84">
        <v>50</v>
      </c>
      <c r="D18" s="84"/>
      <c r="E18" s="158">
        <v>4</v>
      </c>
      <c r="F18" s="156">
        <v>10</v>
      </c>
      <c r="G18" s="84">
        <f t="shared" si="0"/>
        <v>156</v>
      </c>
      <c r="H18" s="84">
        <f t="shared" si="1"/>
        <v>21</v>
      </c>
      <c r="I18" s="84">
        <v>8</v>
      </c>
      <c r="J18" s="18"/>
    </row>
    <row r="19" spans="1:10" ht="18" thickBot="1" x14ac:dyDescent="0.4">
      <c r="A19" s="64" t="s">
        <v>8</v>
      </c>
      <c r="B19" s="157">
        <v>100</v>
      </c>
      <c r="C19" s="84">
        <v>50</v>
      </c>
      <c r="D19" s="84"/>
      <c r="E19" s="158">
        <v>0</v>
      </c>
      <c r="F19" s="156">
        <v>12</v>
      </c>
      <c r="G19" s="84">
        <f t="shared" si="0"/>
        <v>162</v>
      </c>
      <c r="H19" s="84">
        <f t="shared" si="1"/>
        <v>4</v>
      </c>
      <c r="I19" s="84">
        <v>1</v>
      </c>
      <c r="J19" s="18" t="s">
        <v>58</v>
      </c>
    </row>
    <row r="20" spans="1:10" ht="18" thickBot="1" x14ac:dyDescent="0.4">
      <c r="A20" s="64" t="s">
        <v>9</v>
      </c>
      <c r="B20" s="157">
        <v>99</v>
      </c>
      <c r="C20" s="84">
        <v>49.6</v>
      </c>
      <c r="D20" s="84"/>
      <c r="E20" s="158">
        <v>1</v>
      </c>
      <c r="F20" s="156">
        <v>11</v>
      </c>
      <c r="G20" s="84">
        <f t="shared" si="0"/>
        <v>159.6</v>
      </c>
      <c r="H20" s="84">
        <f t="shared" si="1"/>
        <v>13</v>
      </c>
      <c r="I20" s="84">
        <v>5</v>
      </c>
      <c r="J20" s="18"/>
    </row>
    <row r="21" spans="1:10" ht="18" thickBot="1" x14ac:dyDescent="0.4">
      <c r="A21" s="64" t="s">
        <v>10</v>
      </c>
      <c r="B21" s="157">
        <v>98</v>
      </c>
      <c r="C21" s="84">
        <v>49.2</v>
      </c>
      <c r="D21" s="84"/>
      <c r="E21" s="158">
        <v>2</v>
      </c>
      <c r="F21" s="156">
        <v>10</v>
      </c>
      <c r="G21" s="84">
        <f t="shared" si="0"/>
        <v>157.19999999999999</v>
      </c>
      <c r="H21" s="84">
        <f t="shared" si="1"/>
        <v>19</v>
      </c>
      <c r="I21" s="84">
        <v>11</v>
      </c>
      <c r="J21" s="18"/>
    </row>
    <row r="22" spans="1:10" ht="18" thickBot="1" x14ac:dyDescent="0.4">
      <c r="A22" s="65" t="s">
        <v>11</v>
      </c>
      <c r="B22" s="160">
        <v>98</v>
      </c>
      <c r="C22" s="85">
        <v>49.6</v>
      </c>
      <c r="D22" s="85"/>
      <c r="E22" s="161">
        <v>2</v>
      </c>
      <c r="F22" s="153">
        <v>12</v>
      </c>
      <c r="G22" s="85">
        <f t="shared" si="0"/>
        <v>159.6</v>
      </c>
      <c r="H22" s="85">
        <f t="shared" si="1"/>
        <v>13</v>
      </c>
      <c r="I22" s="85">
        <v>3</v>
      </c>
      <c r="J22" s="162"/>
    </row>
    <row r="23" spans="1:10" ht="18" thickBot="1" x14ac:dyDescent="0.4">
      <c r="A23" s="66" t="s">
        <v>12</v>
      </c>
      <c r="B23" s="160">
        <v>100</v>
      </c>
      <c r="C23" s="85">
        <v>49.8</v>
      </c>
      <c r="D23" s="85"/>
      <c r="E23" s="161">
        <v>0</v>
      </c>
      <c r="F23" s="153">
        <v>15</v>
      </c>
      <c r="G23" s="85">
        <f t="shared" si="0"/>
        <v>164.8</v>
      </c>
      <c r="H23" s="85">
        <f t="shared" si="1"/>
        <v>1</v>
      </c>
      <c r="I23" s="85">
        <v>1</v>
      </c>
      <c r="J23" s="19" t="s">
        <v>58</v>
      </c>
    </row>
    <row r="24" spans="1:10" ht="18" thickBot="1" x14ac:dyDescent="0.4">
      <c r="A24" s="66" t="s">
        <v>13</v>
      </c>
      <c r="B24" s="160">
        <v>98</v>
      </c>
      <c r="C24" s="85">
        <v>50</v>
      </c>
      <c r="D24" s="85"/>
      <c r="E24" s="161">
        <v>2</v>
      </c>
      <c r="F24" s="153">
        <v>11</v>
      </c>
      <c r="G24" s="85">
        <f t="shared" si="0"/>
        <v>159</v>
      </c>
      <c r="H24" s="85">
        <f t="shared" si="1"/>
        <v>16</v>
      </c>
      <c r="I24" s="85">
        <v>4</v>
      </c>
      <c r="J24" s="19"/>
    </row>
    <row r="25" spans="1:10" ht="18" thickBot="1" x14ac:dyDescent="0.4">
      <c r="A25" s="66" t="s">
        <v>14</v>
      </c>
      <c r="B25" s="160">
        <v>96</v>
      </c>
      <c r="C25" s="85">
        <v>49.8</v>
      </c>
      <c r="D25" s="85"/>
      <c r="E25" s="161">
        <v>4</v>
      </c>
      <c r="F25" s="153">
        <v>15</v>
      </c>
      <c r="G25" s="85">
        <f t="shared" si="0"/>
        <v>160.80000000000001</v>
      </c>
      <c r="H25" s="85">
        <f t="shared" si="1"/>
        <v>6</v>
      </c>
      <c r="I25" s="85">
        <v>2</v>
      </c>
      <c r="J25" s="19"/>
    </row>
    <row r="26" spans="1:10" ht="18" thickBot="1" x14ac:dyDescent="0.4">
      <c r="A26" s="66" t="s">
        <v>15</v>
      </c>
      <c r="B26" s="160">
        <v>93</v>
      </c>
      <c r="C26" s="85">
        <v>48</v>
      </c>
      <c r="D26" s="85"/>
      <c r="E26" s="161">
        <v>7</v>
      </c>
      <c r="F26" s="153">
        <v>-1</v>
      </c>
      <c r="G26" s="85">
        <f t="shared" si="0"/>
        <v>140</v>
      </c>
      <c r="H26" s="85">
        <f t="shared" si="1"/>
        <v>32</v>
      </c>
      <c r="I26" s="85">
        <v>7</v>
      </c>
      <c r="J26" s="19"/>
    </row>
    <row r="27" spans="1:10" ht="18" thickBot="1" x14ac:dyDescent="0.4">
      <c r="A27" s="65" t="s">
        <v>16</v>
      </c>
      <c r="B27" s="160">
        <v>100</v>
      </c>
      <c r="C27" s="85">
        <v>49.6</v>
      </c>
      <c r="D27" s="85"/>
      <c r="E27" s="161">
        <v>0</v>
      </c>
      <c r="F27" s="153">
        <v>10</v>
      </c>
      <c r="G27" s="85">
        <f t="shared" si="0"/>
        <v>159.6</v>
      </c>
      <c r="H27" s="85">
        <f t="shared" si="1"/>
        <v>13</v>
      </c>
      <c r="I27" s="85">
        <v>3</v>
      </c>
      <c r="J27" s="19"/>
    </row>
    <row r="28" spans="1:10" ht="18" thickBot="1" x14ac:dyDescent="0.4">
      <c r="A28" s="65" t="s">
        <v>17</v>
      </c>
      <c r="B28" s="160">
        <v>98</v>
      </c>
      <c r="C28" s="85">
        <v>45.8</v>
      </c>
      <c r="D28" s="85" t="s">
        <v>108</v>
      </c>
      <c r="E28" s="161">
        <v>2</v>
      </c>
      <c r="F28" s="153">
        <v>10</v>
      </c>
      <c r="G28" s="85">
        <f t="shared" si="0"/>
        <v>153.80000000000001</v>
      </c>
      <c r="H28" s="85">
        <f t="shared" si="1"/>
        <v>24</v>
      </c>
      <c r="I28" s="85">
        <v>5</v>
      </c>
      <c r="J28" s="19"/>
    </row>
    <row r="29" spans="1:10" ht="18" thickBot="1" x14ac:dyDescent="0.4">
      <c r="A29" s="65" t="s">
        <v>18</v>
      </c>
      <c r="B29" s="160">
        <v>96</v>
      </c>
      <c r="C29" s="85">
        <v>49.4</v>
      </c>
      <c r="D29" s="85"/>
      <c r="E29" s="161">
        <v>4</v>
      </c>
      <c r="F29" s="153">
        <v>8</v>
      </c>
      <c r="G29" s="85">
        <f t="shared" si="0"/>
        <v>153.4</v>
      </c>
      <c r="H29" s="85">
        <f t="shared" si="1"/>
        <v>25</v>
      </c>
      <c r="I29" s="85">
        <v>6</v>
      </c>
      <c r="J29" s="19"/>
    </row>
    <row r="30" spans="1:10" ht="18" thickBot="1" x14ac:dyDescent="0.4">
      <c r="A30" s="67" t="s">
        <v>19</v>
      </c>
      <c r="B30" s="163">
        <v>98</v>
      </c>
      <c r="C30" s="86">
        <v>50</v>
      </c>
      <c r="D30" s="86"/>
      <c r="E30" s="164">
        <v>2</v>
      </c>
      <c r="F30" s="154">
        <v>15</v>
      </c>
      <c r="G30" s="86">
        <f t="shared" si="0"/>
        <v>163</v>
      </c>
      <c r="H30" s="86">
        <f t="shared" si="1"/>
        <v>2</v>
      </c>
      <c r="I30" s="86">
        <v>1</v>
      </c>
      <c r="J30" s="165" t="s">
        <v>58</v>
      </c>
    </row>
    <row r="31" spans="1:10" ht="18" thickBot="1" x14ac:dyDescent="0.4">
      <c r="A31" s="67" t="s">
        <v>20</v>
      </c>
      <c r="B31" s="163">
        <v>95</v>
      </c>
      <c r="C31" s="86">
        <v>47.6</v>
      </c>
      <c r="D31" s="86" t="s">
        <v>110</v>
      </c>
      <c r="E31" s="164">
        <v>5</v>
      </c>
      <c r="F31" s="154">
        <v>-1</v>
      </c>
      <c r="G31" s="86">
        <f t="shared" si="0"/>
        <v>141.6</v>
      </c>
      <c r="H31" s="86">
        <f t="shared" si="1"/>
        <v>31</v>
      </c>
      <c r="I31" s="86">
        <v>7</v>
      </c>
      <c r="J31" s="20"/>
    </row>
    <row r="32" spans="1:10" ht="18" thickBot="1" x14ac:dyDescent="0.4">
      <c r="A32" s="67" t="s">
        <v>21</v>
      </c>
      <c r="B32" s="163">
        <v>98</v>
      </c>
      <c r="C32" s="86">
        <v>46</v>
      </c>
      <c r="D32" s="86" t="s">
        <v>111</v>
      </c>
      <c r="E32" s="164">
        <v>2</v>
      </c>
      <c r="F32" s="154">
        <v>10</v>
      </c>
      <c r="G32" s="86">
        <f t="shared" si="0"/>
        <v>154</v>
      </c>
      <c r="H32" s="86">
        <f t="shared" si="1"/>
        <v>22</v>
      </c>
      <c r="I32" s="86">
        <v>5</v>
      </c>
      <c r="J32" s="20"/>
    </row>
    <row r="33" spans="1:10" ht="18" thickBot="1" x14ac:dyDescent="0.4">
      <c r="A33" s="67" t="s">
        <v>22</v>
      </c>
      <c r="B33" s="163">
        <v>97</v>
      </c>
      <c r="C33" s="86">
        <v>47</v>
      </c>
      <c r="D33" s="86" t="s">
        <v>109</v>
      </c>
      <c r="E33" s="164">
        <v>3</v>
      </c>
      <c r="F33" s="154">
        <v>10</v>
      </c>
      <c r="G33" s="86">
        <f t="shared" si="0"/>
        <v>154</v>
      </c>
      <c r="H33" s="86">
        <f t="shared" si="1"/>
        <v>22</v>
      </c>
      <c r="I33" s="86">
        <v>5</v>
      </c>
      <c r="J33" s="20"/>
    </row>
    <row r="34" spans="1:10" ht="18" thickBot="1" x14ac:dyDescent="0.4">
      <c r="A34" s="67" t="s">
        <v>23</v>
      </c>
      <c r="B34" s="163">
        <v>98</v>
      </c>
      <c r="C34" s="86">
        <v>49.8</v>
      </c>
      <c r="D34" s="86"/>
      <c r="E34" s="164">
        <v>2</v>
      </c>
      <c r="F34" s="154">
        <v>15</v>
      </c>
      <c r="G34" s="86">
        <f t="shared" si="0"/>
        <v>162.80000000000001</v>
      </c>
      <c r="H34" s="86">
        <f t="shared" si="1"/>
        <v>3</v>
      </c>
      <c r="I34" s="86">
        <v>2</v>
      </c>
      <c r="J34" s="20"/>
    </row>
    <row r="35" spans="1:10" ht="18" thickBot="1" x14ac:dyDescent="0.4">
      <c r="A35" s="67" t="s">
        <v>24</v>
      </c>
      <c r="B35" s="163">
        <v>99</v>
      </c>
      <c r="C35" s="86">
        <v>50</v>
      </c>
      <c r="D35" s="86"/>
      <c r="E35" s="164">
        <v>1</v>
      </c>
      <c r="F35" s="154">
        <v>11</v>
      </c>
      <c r="G35" s="86">
        <f t="shared" si="0"/>
        <v>160</v>
      </c>
      <c r="H35" s="86">
        <f t="shared" si="1"/>
        <v>7</v>
      </c>
      <c r="I35" s="86">
        <v>3</v>
      </c>
      <c r="J35" s="20"/>
    </row>
    <row r="36" spans="1:10" ht="18" thickBot="1" x14ac:dyDescent="0.4">
      <c r="A36" s="67" t="s">
        <v>25</v>
      </c>
      <c r="B36" s="163">
        <v>100</v>
      </c>
      <c r="C36" s="86">
        <v>50</v>
      </c>
      <c r="D36" s="86"/>
      <c r="E36" s="164">
        <v>0</v>
      </c>
      <c r="F36" s="154">
        <v>10</v>
      </c>
      <c r="G36" s="86">
        <f t="shared" si="0"/>
        <v>160</v>
      </c>
      <c r="H36" s="86">
        <f t="shared" si="1"/>
        <v>7</v>
      </c>
      <c r="I36" s="86">
        <v>3</v>
      </c>
      <c r="J36" s="20"/>
    </row>
    <row r="37" spans="1:10" ht="18" thickBot="1" x14ac:dyDescent="0.4">
      <c r="A37" s="100" t="s">
        <v>26</v>
      </c>
      <c r="B37" s="166">
        <v>93</v>
      </c>
      <c r="C37" s="103">
        <v>50</v>
      </c>
      <c r="D37" s="103"/>
      <c r="E37" s="167">
        <v>7</v>
      </c>
      <c r="F37" s="155">
        <v>-1</v>
      </c>
      <c r="G37" s="103">
        <f t="shared" si="0"/>
        <v>142</v>
      </c>
      <c r="H37" s="103">
        <f t="shared" si="1"/>
        <v>29</v>
      </c>
      <c r="I37" s="103">
        <v>6</v>
      </c>
      <c r="J37" s="168"/>
    </row>
    <row r="38" spans="1:10" ht="18" thickBot="1" x14ac:dyDescent="0.4">
      <c r="A38" s="100" t="s">
        <v>27</v>
      </c>
      <c r="B38" s="166">
        <v>90</v>
      </c>
      <c r="C38" s="103">
        <v>49.8</v>
      </c>
      <c r="D38" s="103"/>
      <c r="E38" s="167">
        <v>10</v>
      </c>
      <c r="F38" s="155">
        <v>-1</v>
      </c>
      <c r="G38" s="103">
        <f t="shared" si="0"/>
        <v>138.80000000000001</v>
      </c>
      <c r="H38" s="103">
        <f t="shared" si="1"/>
        <v>33</v>
      </c>
      <c r="I38" s="103">
        <v>7</v>
      </c>
      <c r="J38" s="169"/>
    </row>
    <row r="39" spans="1:10" ht="18" thickBot="1" x14ac:dyDescent="0.4">
      <c r="A39" s="100" t="s">
        <v>28</v>
      </c>
      <c r="B39" s="166">
        <v>97</v>
      </c>
      <c r="C39" s="103">
        <v>50</v>
      </c>
      <c r="D39" s="103"/>
      <c r="E39" s="167">
        <v>3</v>
      </c>
      <c r="F39" s="155">
        <v>-1</v>
      </c>
      <c r="G39" s="103">
        <f t="shared" si="0"/>
        <v>146</v>
      </c>
      <c r="H39" s="103">
        <f t="shared" si="1"/>
        <v>28</v>
      </c>
      <c r="I39" s="103">
        <v>4</v>
      </c>
      <c r="J39" s="169"/>
    </row>
    <row r="40" spans="1:10" ht="18" thickBot="1" x14ac:dyDescent="0.4">
      <c r="A40" s="100" t="s">
        <v>29</v>
      </c>
      <c r="B40" s="166">
        <v>92</v>
      </c>
      <c r="C40" s="103">
        <v>48</v>
      </c>
      <c r="D40" s="103">
        <v>4</v>
      </c>
      <c r="E40" s="167">
        <v>8</v>
      </c>
      <c r="F40" s="155">
        <v>10</v>
      </c>
      <c r="G40" s="103">
        <f t="shared" si="0"/>
        <v>150</v>
      </c>
      <c r="H40" s="103">
        <f t="shared" si="1"/>
        <v>27</v>
      </c>
      <c r="I40" s="103">
        <v>5</v>
      </c>
      <c r="J40" s="169"/>
    </row>
    <row r="41" spans="1:10" ht="18" thickBot="1" x14ac:dyDescent="0.4">
      <c r="A41" s="100" t="s">
        <v>30</v>
      </c>
      <c r="B41" s="166">
        <v>99</v>
      </c>
      <c r="C41" s="103">
        <v>50</v>
      </c>
      <c r="D41" s="103"/>
      <c r="E41" s="170">
        <v>1</v>
      </c>
      <c r="F41" s="155">
        <v>10</v>
      </c>
      <c r="G41" s="103">
        <f t="shared" si="0"/>
        <v>159</v>
      </c>
      <c r="H41" s="103">
        <f t="shared" si="1"/>
        <v>16</v>
      </c>
      <c r="I41" s="103">
        <v>3</v>
      </c>
      <c r="J41" s="169"/>
    </row>
    <row r="42" spans="1:10" ht="18" thickBot="1" x14ac:dyDescent="0.4">
      <c r="A42" s="100" t="s">
        <v>31</v>
      </c>
      <c r="B42" s="166">
        <v>100</v>
      </c>
      <c r="C42" s="103">
        <v>50</v>
      </c>
      <c r="D42" s="103"/>
      <c r="E42" s="101">
        <v>0</v>
      </c>
      <c r="F42" s="155">
        <v>10</v>
      </c>
      <c r="G42" s="103">
        <f t="shared" si="0"/>
        <v>160</v>
      </c>
      <c r="H42" s="103">
        <f t="shared" si="1"/>
        <v>7</v>
      </c>
      <c r="I42" s="103">
        <v>2</v>
      </c>
      <c r="J42" s="169"/>
    </row>
    <row r="43" spans="1:10" ht="18" thickBot="1" x14ac:dyDescent="0.4">
      <c r="A43" s="109" t="s">
        <v>32</v>
      </c>
      <c r="B43" s="166">
        <v>100</v>
      </c>
      <c r="C43" s="103">
        <v>50</v>
      </c>
      <c r="D43" s="103"/>
      <c r="E43" s="101">
        <v>0</v>
      </c>
      <c r="F43" s="155">
        <v>11</v>
      </c>
      <c r="G43" s="103">
        <f t="shared" si="0"/>
        <v>161</v>
      </c>
      <c r="H43" s="103">
        <f t="shared" si="1"/>
        <v>5</v>
      </c>
      <c r="I43" s="103">
        <v>1</v>
      </c>
      <c r="J43" s="168" t="s">
        <v>58</v>
      </c>
    </row>
    <row r="44" spans="1:10" ht="15" thickTop="1" x14ac:dyDescent="0.35"/>
  </sheetData>
  <mergeCells count="13">
    <mergeCell ref="I9:I10"/>
    <mergeCell ref="J9:J10"/>
    <mergeCell ref="D9:D10"/>
    <mergeCell ref="B2:B3"/>
    <mergeCell ref="A4:I4"/>
    <mergeCell ref="A5:I5"/>
    <mergeCell ref="A7:I7"/>
    <mergeCell ref="B9:B10"/>
    <mergeCell ref="C9:C10"/>
    <mergeCell ref="E9:E10"/>
    <mergeCell ref="F9:F10"/>
    <mergeCell ref="G9:G10"/>
    <mergeCell ref="H9:H1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63"/>
  <sheetViews>
    <sheetView topLeftCell="A26" workbookViewId="0">
      <selection activeCell="I37" sqref="I37"/>
    </sheetView>
  </sheetViews>
  <sheetFormatPr defaultRowHeight="14.5" x14ac:dyDescent="0.35"/>
  <cols>
    <col min="3" max="3" width="11.7265625" customWidth="1"/>
    <col min="4" max="4" width="12.1796875" customWidth="1"/>
    <col min="5" max="6" width="10" customWidth="1"/>
    <col min="9" max="9" width="13.81640625" customWidth="1"/>
    <col min="10" max="10" width="13.54296875" customWidth="1"/>
    <col min="11" max="11" width="13.81640625" customWidth="1"/>
  </cols>
  <sheetData>
    <row r="2" spans="1:11" ht="15" x14ac:dyDescent="0.35">
      <c r="A2" s="110" t="s">
        <v>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x14ac:dyDescent="0.35">
      <c r="A5" s="110" t="s">
        <v>34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x14ac:dyDescent="0.3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1" ht="15" x14ac:dyDescent="0.35">
      <c r="A7" s="110"/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ht="15" x14ac:dyDescent="0.35">
      <c r="A8" s="110"/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1" ht="15" x14ac:dyDescent="0.35">
      <c r="A9" s="110" t="s">
        <v>114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ht="15" x14ac:dyDescent="0.35">
      <c r="A10" s="1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1" ht="15.5" x14ac:dyDescent="0.35">
      <c r="A11" s="115" t="s">
        <v>115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1" x14ac:dyDescent="0.3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</row>
    <row r="13" spans="1:11" ht="16" thickBot="1" x14ac:dyDescent="0.4">
      <c r="A13" s="115"/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ht="15.5" thickTop="1" x14ac:dyDescent="0.35">
      <c r="A14" s="322" t="s">
        <v>37</v>
      </c>
      <c r="B14" s="116"/>
      <c r="C14" s="117"/>
      <c r="D14" s="117"/>
      <c r="E14" s="117"/>
      <c r="F14" s="117"/>
      <c r="G14" s="320" t="s">
        <v>42</v>
      </c>
      <c r="H14" s="320" t="s">
        <v>43</v>
      </c>
      <c r="I14" s="320" t="s">
        <v>45</v>
      </c>
      <c r="J14" s="320" t="s">
        <v>44</v>
      </c>
      <c r="K14" s="320" t="s">
        <v>45</v>
      </c>
    </row>
    <row r="15" spans="1:11" ht="15.5" thickBot="1" x14ac:dyDescent="0.4">
      <c r="A15" s="323"/>
      <c r="B15" s="118" t="s">
        <v>116</v>
      </c>
      <c r="C15" s="119" t="s">
        <v>117</v>
      </c>
      <c r="D15" s="119" t="s">
        <v>118</v>
      </c>
      <c r="E15" s="119" t="s">
        <v>119</v>
      </c>
      <c r="F15" s="119"/>
      <c r="G15" s="321"/>
      <c r="H15" s="321"/>
      <c r="I15" s="321"/>
      <c r="J15" s="321"/>
      <c r="K15" s="321"/>
    </row>
    <row r="16" spans="1:11" ht="16.5" thickTop="1" thickBot="1" x14ac:dyDescent="0.4">
      <c r="A16" s="120" t="s">
        <v>0</v>
      </c>
      <c r="B16" s="171">
        <v>143.4</v>
      </c>
      <c r="C16" s="173">
        <v>142.4</v>
      </c>
      <c r="D16" s="180">
        <v>151.19999999999999</v>
      </c>
      <c r="E16" s="186">
        <v>141.80000000000001</v>
      </c>
      <c r="F16" s="28"/>
      <c r="G16" s="121">
        <f>B16+C16+D16+E16+F16</f>
        <v>578.79999999999995</v>
      </c>
      <c r="H16" s="121">
        <f>RANK(G16,$G$16:$G$48,0)</f>
        <v>31</v>
      </c>
      <c r="I16" s="121"/>
      <c r="J16" s="121">
        <v>11</v>
      </c>
      <c r="K16" s="123"/>
    </row>
    <row r="17" spans="1:11" ht="16" thickBot="1" x14ac:dyDescent="0.4">
      <c r="A17" s="120" t="s">
        <v>1</v>
      </c>
      <c r="B17" s="172">
        <v>149.6</v>
      </c>
      <c r="C17" s="174">
        <v>145.6</v>
      </c>
      <c r="D17" s="181">
        <v>161</v>
      </c>
      <c r="E17" s="28">
        <v>152.19999999999999</v>
      </c>
      <c r="F17" s="28"/>
      <c r="G17" s="121">
        <f t="shared" ref="G17:G48" si="0">B17+C17+D17+E17+F17</f>
        <v>608.4</v>
      </c>
      <c r="H17" s="121">
        <f t="shared" ref="H17:H48" si="1">RANK(G17,$G$16:$G$48,0)</f>
        <v>20</v>
      </c>
      <c r="I17" s="121"/>
      <c r="J17" s="121">
        <v>9</v>
      </c>
      <c r="K17" s="123"/>
    </row>
    <row r="18" spans="1:11" ht="16" thickBot="1" x14ac:dyDescent="0.4">
      <c r="A18" s="120" t="s">
        <v>2</v>
      </c>
      <c r="B18" s="172">
        <v>149.80000000000001</v>
      </c>
      <c r="C18" s="174">
        <v>148.6</v>
      </c>
      <c r="D18" s="181">
        <v>160.80000000000001</v>
      </c>
      <c r="E18" s="28">
        <v>158.6</v>
      </c>
      <c r="F18" s="28"/>
      <c r="G18" s="121">
        <f t="shared" si="0"/>
        <v>617.79999999999995</v>
      </c>
      <c r="H18" s="121">
        <f t="shared" si="1"/>
        <v>14</v>
      </c>
      <c r="I18" s="121"/>
      <c r="J18" s="121">
        <v>7</v>
      </c>
      <c r="K18" s="123"/>
    </row>
    <row r="19" spans="1:11" ht="16" thickBot="1" x14ac:dyDescent="0.4">
      <c r="A19" s="120" t="s">
        <v>3</v>
      </c>
      <c r="B19" s="172">
        <v>149.6</v>
      </c>
      <c r="C19" s="174">
        <v>150</v>
      </c>
      <c r="D19" s="181">
        <v>161.80000000000001</v>
      </c>
      <c r="E19" s="28">
        <v>156.80000000000001</v>
      </c>
      <c r="F19" s="28"/>
      <c r="G19" s="121">
        <f t="shared" si="0"/>
        <v>618.20000000000005</v>
      </c>
      <c r="H19" s="121">
        <f t="shared" si="1"/>
        <v>11</v>
      </c>
      <c r="I19" s="121"/>
      <c r="J19" s="121">
        <v>4</v>
      </c>
      <c r="K19" s="123"/>
    </row>
    <row r="20" spans="1:11" ht="16" thickBot="1" x14ac:dyDescent="0.4">
      <c r="A20" s="120" t="s">
        <v>4</v>
      </c>
      <c r="B20" s="172">
        <v>150</v>
      </c>
      <c r="C20" s="174">
        <v>148.80000000000001</v>
      </c>
      <c r="D20" s="181">
        <v>159.80000000000001</v>
      </c>
      <c r="E20" s="28">
        <v>159.80000000000001</v>
      </c>
      <c r="F20" s="28"/>
      <c r="G20" s="121">
        <f t="shared" si="0"/>
        <v>618.40000000000009</v>
      </c>
      <c r="H20" s="121">
        <f t="shared" si="1"/>
        <v>10</v>
      </c>
      <c r="I20" s="121"/>
      <c r="J20" s="121">
        <v>3</v>
      </c>
      <c r="K20" s="123"/>
    </row>
    <row r="21" spans="1:11" ht="16" thickBot="1" x14ac:dyDescent="0.4">
      <c r="A21" s="120" t="s">
        <v>5</v>
      </c>
      <c r="B21" s="172">
        <v>150</v>
      </c>
      <c r="C21" s="174">
        <v>147</v>
      </c>
      <c r="D21" s="181">
        <v>168</v>
      </c>
      <c r="E21" s="28">
        <v>160</v>
      </c>
      <c r="F21" s="28"/>
      <c r="G21" s="121">
        <f t="shared" si="0"/>
        <v>625</v>
      </c>
      <c r="H21" s="121">
        <f t="shared" si="1"/>
        <v>5</v>
      </c>
      <c r="I21" s="121"/>
      <c r="J21" s="121">
        <v>1</v>
      </c>
      <c r="K21" s="123" t="s">
        <v>58</v>
      </c>
    </row>
    <row r="22" spans="1:11" ht="16" thickBot="1" x14ac:dyDescent="0.4">
      <c r="A22" s="120" t="s">
        <v>6</v>
      </c>
      <c r="B22" s="172">
        <v>150</v>
      </c>
      <c r="C22" s="174">
        <v>148</v>
      </c>
      <c r="D22" s="181">
        <v>160</v>
      </c>
      <c r="E22" s="28">
        <v>160</v>
      </c>
      <c r="F22" s="28"/>
      <c r="G22" s="121">
        <f t="shared" si="0"/>
        <v>618</v>
      </c>
      <c r="H22" s="121">
        <f t="shared" si="1"/>
        <v>12</v>
      </c>
      <c r="I22" s="121"/>
      <c r="J22" s="121">
        <v>5</v>
      </c>
      <c r="K22" s="123"/>
    </row>
    <row r="23" spans="1:11" ht="16" thickBot="1" x14ac:dyDescent="0.4">
      <c r="A23" s="124" t="s">
        <v>7</v>
      </c>
      <c r="B23" s="172">
        <v>149.80000000000001</v>
      </c>
      <c r="C23" s="174">
        <v>145.80000000000001</v>
      </c>
      <c r="D23" s="181">
        <v>157</v>
      </c>
      <c r="E23" s="28">
        <v>156</v>
      </c>
      <c r="F23" s="28"/>
      <c r="G23" s="121">
        <f t="shared" si="0"/>
        <v>608.6</v>
      </c>
      <c r="H23" s="121">
        <f t="shared" si="1"/>
        <v>19</v>
      </c>
      <c r="I23" s="125"/>
      <c r="J23" s="121">
        <v>8</v>
      </c>
      <c r="K23" s="127"/>
    </row>
    <row r="24" spans="1:11" ht="16.5" thickTop="1" thickBot="1" x14ac:dyDescent="0.4">
      <c r="A24" s="124" t="s">
        <v>8</v>
      </c>
      <c r="B24" s="172">
        <v>149</v>
      </c>
      <c r="C24" s="174">
        <v>149</v>
      </c>
      <c r="D24" s="181">
        <v>158</v>
      </c>
      <c r="E24" s="28">
        <v>162</v>
      </c>
      <c r="F24" s="28"/>
      <c r="G24" s="121">
        <f t="shared" si="0"/>
        <v>618</v>
      </c>
      <c r="H24" s="121">
        <f t="shared" si="1"/>
        <v>12</v>
      </c>
      <c r="I24" s="125"/>
      <c r="J24" s="121">
        <v>5</v>
      </c>
      <c r="K24" s="127"/>
    </row>
    <row r="25" spans="1:11" ht="16.5" thickTop="1" thickBot="1" x14ac:dyDescent="0.4">
      <c r="A25" s="124" t="s">
        <v>9</v>
      </c>
      <c r="B25" s="172">
        <v>146.80000000000001</v>
      </c>
      <c r="C25" s="174">
        <v>149.80000000000001</v>
      </c>
      <c r="D25" s="181">
        <v>163</v>
      </c>
      <c r="E25" s="28">
        <v>159.6</v>
      </c>
      <c r="F25" s="28"/>
      <c r="G25" s="121">
        <f t="shared" si="0"/>
        <v>619.20000000000005</v>
      </c>
      <c r="H25" s="121">
        <f t="shared" si="1"/>
        <v>9</v>
      </c>
      <c r="I25" s="125"/>
      <c r="J25" s="121">
        <v>2</v>
      </c>
      <c r="K25" s="127"/>
    </row>
    <row r="26" spans="1:11" ht="16.5" thickTop="1" thickBot="1" x14ac:dyDescent="0.4">
      <c r="A26" s="124" t="s">
        <v>10</v>
      </c>
      <c r="B26" s="172">
        <v>141.6</v>
      </c>
      <c r="C26" s="174">
        <v>145.4</v>
      </c>
      <c r="D26" s="181">
        <v>157.80000000000001</v>
      </c>
      <c r="E26" s="28">
        <v>157.19999999999999</v>
      </c>
      <c r="F26" s="28"/>
      <c r="G26" s="121">
        <f t="shared" si="0"/>
        <v>602</v>
      </c>
      <c r="H26" s="121">
        <f t="shared" si="1"/>
        <v>25</v>
      </c>
      <c r="I26" s="125"/>
      <c r="J26" s="121">
        <v>10</v>
      </c>
      <c r="K26" s="127"/>
    </row>
    <row r="27" spans="1:11" ht="16.5" thickTop="1" thickBot="1" x14ac:dyDescent="0.4">
      <c r="A27" s="128" t="s">
        <v>11</v>
      </c>
      <c r="B27" s="177">
        <v>149.6</v>
      </c>
      <c r="C27" s="175">
        <v>131</v>
      </c>
      <c r="D27" s="182">
        <v>166</v>
      </c>
      <c r="E27" s="187">
        <v>159.6</v>
      </c>
      <c r="F27" s="187"/>
      <c r="G27" s="121">
        <f t="shared" si="0"/>
        <v>606.20000000000005</v>
      </c>
      <c r="H27" s="145">
        <f t="shared" si="1"/>
        <v>21</v>
      </c>
      <c r="I27" s="129"/>
      <c r="J27" s="129">
        <v>4</v>
      </c>
      <c r="K27" s="129"/>
    </row>
    <row r="28" spans="1:11" ht="16" thickBot="1" x14ac:dyDescent="0.4">
      <c r="A28" s="128" t="s">
        <v>12</v>
      </c>
      <c r="B28" s="177">
        <v>159.6</v>
      </c>
      <c r="C28" s="175">
        <v>135.6</v>
      </c>
      <c r="D28" s="182">
        <v>168.4</v>
      </c>
      <c r="E28" s="187">
        <v>164.8</v>
      </c>
      <c r="F28" s="187">
        <v>3</v>
      </c>
      <c r="G28" s="121">
        <f t="shared" si="0"/>
        <v>631.40000000000009</v>
      </c>
      <c r="H28" s="145">
        <f t="shared" si="1"/>
        <v>2</v>
      </c>
      <c r="I28" s="129" t="s">
        <v>85</v>
      </c>
      <c r="J28" s="129">
        <v>2</v>
      </c>
      <c r="K28" s="130"/>
    </row>
    <row r="29" spans="1:11" ht="16" thickBot="1" x14ac:dyDescent="0.4">
      <c r="A29" s="128" t="s">
        <v>13</v>
      </c>
      <c r="B29" s="177">
        <v>157.80000000000001</v>
      </c>
      <c r="C29" s="175">
        <v>147.80000000000001</v>
      </c>
      <c r="D29" s="182">
        <v>161.80000000000001</v>
      </c>
      <c r="E29" s="187">
        <v>159</v>
      </c>
      <c r="F29" s="187"/>
      <c r="G29" s="121">
        <f t="shared" si="0"/>
        <v>626.40000000000009</v>
      </c>
      <c r="H29" s="145">
        <f t="shared" si="1"/>
        <v>4</v>
      </c>
      <c r="I29" s="129"/>
      <c r="J29" s="129">
        <v>3</v>
      </c>
      <c r="K29" s="130"/>
    </row>
    <row r="30" spans="1:11" ht="16" thickBot="1" x14ac:dyDescent="0.4">
      <c r="A30" s="128" t="s">
        <v>14</v>
      </c>
      <c r="B30" s="177">
        <v>158.19999999999999</v>
      </c>
      <c r="C30" s="175">
        <v>160</v>
      </c>
      <c r="D30" s="182">
        <v>167.8</v>
      </c>
      <c r="E30" s="187">
        <v>160.80000000000001</v>
      </c>
      <c r="F30" s="187">
        <v>1</v>
      </c>
      <c r="G30" s="121">
        <f t="shared" si="0"/>
        <v>647.79999999999995</v>
      </c>
      <c r="H30" s="145">
        <f t="shared" si="1"/>
        <v>1</v>
      </c>
      <c r="I30" s="129" t="s">
        <v>84</v>
      </c>
      <c r="J30" s="129">
        <v>1</v>
      </c>
      <c r="K30" s="130" t="s">
        <v>58</v>
      </c>
    </row>
    <row r="31" spans="1:11" ht="16" thickBot="1" x14ac:dyDescent="0.4">
      <c r="A31" s="128" t="s">
        <v>15</v>
      </c>
      <c r="B31" s="177">
        <v>157.4</v>
      </c>
      <c r="C31" s="175">
        <v>139.6</v>
      </c>
      <c r="D31" s="182">
        <v>156.6</v>
      </c>
      <c r="E31" s="187">
        <v>140</v>
      </c>
      <c r="F31" s="187"/>
      <c r="G31" s="121">
        <f t="shared" si="0"/>
        <v>593.6</v>
      </c>
      <c r="H31" s="145">
        <f t="shared" si="1"/>
        <v>29</v>
      </c>
      <c r="I31" s="129"/>
      <c r="J31" s="129">
        <v>6</v>
      </c>
      <c r="K31" s="130"/>
    </row>
    <row r="32" spans="1:11" ht="16" thickBot="1" x14ac:dyDescent="0.4">
      <c r="A32" s="131" t="s">
        <v>16</v>
      </c>
      <c r="B32" s="177">
        <v>148.6</v>
      </c>
      <c r="C32" s="175">
        <v>135.4</v>
      </c>
      <c r="D32" s="182">
        <v>156.80000000000001</v>
      </c>
      <c r="E32" s="187">
        <v>159.6</v>
      </c>
      <c r="F32" s="187"/>
      <c r="G32" s="121">
        <f t="shared" si="0"/>
        <v>600.4</v>
      </c>
      <c r="H32" s="145">
        <f t="shared" si="1"/>
        <v>27</v>
      </c>
      <c r="I32" s="132"/>
      <c r="J32" s="129">
        <v>5</v>
      </c>
      <c r="K32" s="133"/>
    </row>
    <row r="33" spans="1:11" ht="16.5" thickTop="1" thickBot="1" x14ac:dyDescent="0.4">
      <c r="A33" s="131" t="s">
        <v>17</v>
      </c>
      <c r="B33" s="177">
        <v>159.80000000000001</v>
      </c>
      <c r="C33" s="175">
        <v>114</v>
      </c>
      <c r="D33" s="182">
        <v>161</v>
      </c>
      <c r="E33" s="187">
        <v>153.80000000000001</v>
      </c>
      <c r="F33" s="187"/>
      <c r="G33" s="121">
        <f t="shared" si="0"/>
        <v>588.6</v>
      </c>
      <c r="H33" s="145">
        <f t="shared" si="1"/>
        <v>30</v>
      </c>
      <c r="I33" s="132"/>
      <c r="J33" s="129">
        <v>8</v>
      </c>
      <c r="K33" s="133"/>
    </row>
    <row r="34" spans="1:11" ht="16.5" thickTop="1" thickBot="1" x14ac:dyDescent="0.4">
      <c r="A34" s="131" t="s">
        <v>18</v>
      </c>
      <c r="B34" s="177">
        <v>110</v>
      </c>
      <c r="C34" s="175">
        <v>141.4</v>
      </c>
      <c r="D34" s="182">
        <v>156</v>
      </c>
      <c r="E34" s="187">
        <v>153.4</v>
      </c>
      <c r="F34" s="187"/>
      <c r="G34" s="121">
        <f t="shared" si="0"/>
        <v>560.79999999999995</v>
      </c>
      <c r="H34" s="145">
        <f t="shared" si="1"/>
        <v>33</v>
      </c>
      <c r="I34" s="132"/>
      <c r="J34" s="129">
        <v>7</v>
      </c>
      <c r="K34" s="133"/>
    </row>
    <row r="35" spans="1:11" ht="16.5" thickTop="1" thickBot="1" x14ac:dyDescent="0.4">
      <c r="A35" s="134" t="s">
        <v>19</v>
      </c>
      <c r="B35" s="178">
        <v>150</v>
      </c>
      <c r="C35" s="176">
        <v>149</v>
      </c>
      <c r="D35" s="183">
        <v>165</v>
      </c>
      <c r="E35" s="188">
        <v>163</v>
      </c>
      <c r="F35" s="188">
        <v>1</v>
      </c>
      <c r="G35" s="121">
        <f t="shared" si="0"/>
        <v>628</v>
      </c>
      <c r="H35" s="146">
        <f t="shared" ref="H35:H41" si="2">RANK(G35,$G$16:$G$48,0)</f>
        <v>3</v>
      </c>
      <c r="I35" s="135" t="s">
        <v>120</v>
      </c>
      <c r="J35" s="135">
        <v>1</v>
      </c>
      <c r="K35" s="135" t="s">
        <v>58</v>
      </c>
    </row>
    <row r="36" spans="1:11" ht="16" thickBot="1" x14ac:dyDescent="0.4">
      <c r="A36" s="134" t="s">
        <v>20</v>
      </c>
      <c r="B36" s="178">
        <v>150</v>
      </c>
      <c r="C36" s="176">
        <v>146.80000000000001</v>
      </c>
      <c r="D36" s="183">
        <v>159.80000000000001</v>
      </c>
      <c r="E36" s="188">
        <v>141.6</v>
      </c>
      <c r="F36" s="188"/>
      <c r="G36" s="121">
        <f t="shared" si="0"/>
        <v>598.20000000000005</v>
      </c>
      <c r="H36" s="146">
        <f t="shared" si="2"/>
        <v>28</v>
      </c>
      <c r="I36" s="135"/>
      <c r="J36" s="135">
        <v>7</v>
      </c>
      <c r="K36" s="135"/>
    </row>
    <row r="37" spans="1:11" ht="16" thickBot="1" x14ac:dyDescent="0.4">
      <c r="A37" s="134" t="s">
        <v>21</v>
      </c>
      <c r="B37" s="178">
        <v>149.6</v>
      </c>
      <c r="C37" s="176">
        <v>146.80000000000001</v>
      </c>
      <c r="D37" s="183">
        <v>161.80000000000001</v>
      </c>
      <c r="E37" s="188">
        <v>154</v>
      </c>
      <c r="F37" s="188"/>
      <c r="G37" s="121">
        <f t="shared" si="0"/>
        <v>612.20000000000005</v>
      </c>
      <c r="H37" s="146">
        <f t="shared" si="2"/>
        <v>18</v>
      </c>
      <c r="I37" s="135"/>
      <c r="J37" s="135">
        <v>5</v>
      </c>
      <c r="K37" s="135"/>
    </row>
    <row r="38" spans="1:11" ht="16" thickBot="1" x14ac:dyDescent="0.4">
      <c r="A38" s="134" t="s">
        <v>22</v>
      </c>
      <c r="B38" s="178">
        <v>150</v>
      </c>
      <c r="C38" s="176">
        <v>143.19999999999999</v>
      </c>
      <c r="D38" s="183">
        <v>157.19999999999999</v>
      </c>
      <c r="E38" s="188">
        <v>154</v>
      </c>
      <c r="F38" s="188"/>
      <c r="G38" s="121">
        <f t="shared" si="0"/>
        <v>604.4</v>
      </c>
      <c r="H38" s="146">
        <f t="shared" si="2"/>
        <v>22</v>
      </c>
      <c r="I38" s="135"/>
      <c r="J38" s="135">
        <v>6</v>
      </c>
      <c r="K38" s="136"/>
    </row>
    <row r="39" spans="1:11" ht="16" thickBot="1" x14ac:dyDescent="0.4">
      <c r="A39" s="134" t="s">
        <v>23</v>
      </c>
      <c r="B39" s="178">
        <v>150</v>
      </c>
      <c r="C39" s="176">
        <v>138.4</v>
      </c>
      <c r="D39" s="183">
        <v>164</v>
      </c>
      <c r="E39" s="188">
        <v>162.80000000000001</v>
      </c>
      <c r="F39" s="188">
        <v>2</v>
      </c>
      <c r="G39" s="121">
        <f t="shared" si="0"/>
        <v>617.20000000000005</v>
      </c>
      <c r="H39" s="146">
        <f t="shared" si="2"/>
        <v>15</v>
      </c>
      <c r="I39" s="135"/>
      <c r="J39" s="135">
        <v>3</v>
      </c>
      <c r="K39" s="136"/>
    </row>
    <row r="40" spans="1:11" ht="16" thickBot="1" x14ac:dyDescent="0.4">
      <c r="A40" s="134" t="s">
        <v>24</v>
      </c>
      <c r="B40" s="178">
        <v>148</v>
      </c>
      <c r="C40" s="176">
        <v>148.80000000000001</v>
      </c>
      <c r="D40" s="183">
        <v>156.4</v>
      </c>
      <c r="E40" s="188">
        <v>160</v>
      </c>
      <c r="F40" s="188"/>
      <c r="G40" s="121">
        <f t="shared" si="0"/>
        <v>613.20000000000005</v>
      </c>
      <c r="H40" s="146">
        <f t="shared" si="2"/>
        <v>17</v>
      </c>
      <c r="I40" s="135"/>
      <c r="J40" s="135">
        <v>4</v>
      </c>
      <c r="K40" s="136"/>
    </row>
    <row r="41" spans="1:11" ht="16" thickBot="1" x14ac:dyDescent="0.4">
      <c r="A41" s="134" t="s">
        <v>25</v>
      </c>
      <c r="B41" s="178">
        <v>149.80000000000001</v>
      </c>
      <c r="C41" s="176">
        <v>150</v>
      </c>
      <c r="D41" s="183">
        <v>165</v>
      </c>
      <c r="E41" s="188">
        <v>160</v>
      </c>
      <c r="F41" s="188"/>
      <c r="G41" s="121">
        <f t="shared" si="0"/>
        <v>624.79999999999995</v>
      </c>
      <c r="H41" s="146">
        <f t="shared" si="2"/>
        <v>6</v>
      </c>
      <c r="I41" s="135"/>
      <c r="J41" s="135">
        <v>2</v>
      </c>
      <c r="K41" s="136"/>
    </row>
    <row r="42" spans="1:11" ht="16" thickBot="1" x14ac:dyDescent="0.4">
      <c r="A42" s="137" t="s">
        <v>26</v>
      </c>
      <c r="B42" s="179">
        <v>147</v>
      </c>
      <c r="C42" s="184">
        <v>148.80000000000001</v>
      </c>
      <c r="D42" s="185">
        <v>164</v>
      </c>
      <c r="E42" s="189">
        <v>142</v>
      </c>
      <c r="F42" s="189"/>
      <c r="G42" s="121">
        <f t="shared" si="0"/>
        <v>601.79999999999995</v>
      </c>
      <c r="H42" s="147">
        <f t="shared" si="1"/>
        <v>26</v>
      </c>
      <c r="I42" s="138"/>
      <c r="J42" s="138">
        <v>6</v>
      </c>
      <c r="K42" s="138"/>
    </row>
    <row r="43" spans="1:11" ht="16" thickBot="1" x14ac:dyDescent="0.4">
      <c r="A43" s="137" t="s">
        <v>27</v>
      </c>
      <c r="B43" s="179">
        <v>147.80000000000001</v>
      </c>
      <c r="C43" s="184">
        <v>134.4</v>
      </c>
      <c r="D43" s="185">
        <v>149.19999999999999</v>
      </c>
      <c r="E43" s="189">
        <v>138.80000000000001</v>
      </c>
      <c r="F43" s="189"/>
      <c r="G43" s="121">
        <f t="shared" si="0"/>
        <v>570.20000000000005</v>
      </c>
      <c r="H43" s="147">
        <f t="shared" si="1"/>
        <v>32</v>
      </c>
      <c r="I43" s="138"/>
      <c r="J43" s="138">
        <v>7</v>
      </c>
      <c r="K43" s="138"/>
    </row>
    <row r="44" spans="1:11" ht="16" thickBot="1" x14ac:dyDescent="0.4">
      <c r="A44" s="137" t="s">
        <v>28</v>
      </c>
      <c r="B44" s="179">
        <v>147.80000000000001</v>
      </c>
      <c r="C44" s="184">
        <v>147</v>
      </c>
      <c r="D44" s="185">
        <v>162</v>
      </c>
      <c r="E44" s="189">
        <v>146</v>
      </c>
      <c r="F44" s="189"/>
      <c r="G44" s="121">
        <f t="shared" si="0"/>
        <v>602.79999999999995</v>
      </c>
      <c r="H44" s="147">
        <f t="shared" si="1"/>
        <v>24</v>
      </c>
      <c r="I44" s="138"/>
      <c r="J44" s="138">
        <v>5</v>
      </c>
      <c r="K44" s="138"/>
    </row>
    <row r="45" spans="1:11" ht="16" thickBot="1" x14ac:dyDescent="0.4">
      <c r="A45" s="137" t="s">
        <v>29</v>
      </c>
      <c r="B45" s="179">
        <v>149.19999999999999</v>
      </c>
      <c r="C45" s="184">
        <v>148.6</v>
      </c>
      <c r="D45" s="185">
        <v>156</v>
      </c>
      <c r="E45" s="189">
        <v>150</v>
      </c>
      <c r="F45" s="189"/>
      <c r="G45" s="121">
        <f t="shared" si="0"/>
        <v>603.79999999999995</v>
      </c>
      <c r="H45" s="147">
        <f t="shared" si="1"/>
        <v>23</v>
      </c>
      <c r="I45" s="138"/>
      <c r="J45" s="138">
        <v>4</v>
      </c>
      <c r="K45" s="139"/>
    </row>
    <row r="46" spans="1:11" ht="16" thickBot="1" x14ac:dyDescent="0.4">
      <c r="A46" s="137" t="s">
        <v>30</v>
      </c>
      <c r="B46" s="179">
        <v>142</v>
      </c>
      <c r="C46" s="184">
        <v>148.80000000000001</v>
      </c>
      <c r="D46" s="185">
        <v>164</v>
      </c>
      <c r="E46" s="189">
        <v>159</v>
      </c>
      <c r="F46" s="189"/>
      <c r="G46" s="121">
        <f t="shared" si="0"/>
        <v>613.79999999999995</v>
      </c>
      <c r="H46" s="147">
        <f t="shared" si="1"/>
        <v>16</v>
      </c>
      <c r="I46" s="138"/>
      <c r="J46" s="138">
        <v>3</v>
      </c>
      <c r="K46" s="139"/>
    </row>
    <row r="47" spans="1:11" ht="16" thickBot="1" x14ac:dyDescent="0.4">
      <c r="A47" s="137" t="s">
        <v>31</v>
      </c>
      <c r="B47" s="179">
        <v>150</v>
      </c>
      <c r="C47" s="184">
        <v>150</v>
      </c>
      <c r="D47" s="185">
        <v>159.80000000000001</v>
      </c>
      <c r="E47" s="189">
        <v>160</v>
      </c>
      <c r="F47" s="189"/>
      <c r="G47" s="121">
        <f t="shared" si="0"/>
        <v>619.79999999999995</v>
      </c>
      <c r="H47" s="147">
        <f t="shared" si="1"/>
        <v>8</v>
      </c>
      <c r="I47" s="138"/>
      <c r="J47" s="138">
        <v>2</v>
      </c>
      <c r="K47" s="138"/>
    </row>
    <row r="48" spans="1:11" ht="16" thickBot="1" x14ac:dyDescent="0.4">
      <c r="A48" s="140" t="s">
        <v>32</v>
      </c>
      <c r="B48" s="179">
        <v>150</v>
      </c>
      <c r="C48" s="184">
        <v>149</v>
      </c>
      <c r="D48" s="185">
        <v>164</v>
      </c>
      <c r="E48" s="189">
        <v>161</v>
      </c>
      <c r="F48" s="189"/>
      <c r="G48" s="121">
        <f t="shared" si="0"/>
        <v>624</v>
      </c>
      <c r="H48" s="147">
        <f t="shared" si="1"/>
        <v>7</v>
      </c>
      <c r="I48" s="141"/>
      <c r="J48" s="138">
        <v>1</v>
      </c>
      <c r="K48" s="141" t="s">
        <v>58</v>
      </c>
    </row>
    <row r="49" spans="1:11" ht="15" thickTop="1" x14ac:dyDescent="0.3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.5" x14ac:dyDescent="0.35">
      <c r="A50" s="115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x14ac:dyDescent="0.35">
      <c r="A51" s="110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x14ac:dyDescent="0.35">
      <c r="A52" s="110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x14ac:dyDescent="0.35">
      <c r="A53" s="110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x14ac:dyDescent="0.35">
      <c r="A54" s="110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x14ac:dyDescent="0.35">
      <c r="A55" s="143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x14ac:dyDescent="0.35">
      <c r="A56" s="143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x14ac:dyDescent="0.35">
      <c r="A57" s="143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x14ac:dyDescent="0.35">
      <c r="A58" s="143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x14ac:dyDescent="0.35">
      <c r="A59" s="143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x14ac:dyDescent="0.35">
      <c r="A60" s="143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x14ac:dyDescent="0.35">
      <c r="A61" s="143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x14ac:dyDescent="0.35">
      <c r="A62" s="143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x14ac:dyDescent="0.35">
      <c r="A63" s="14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</sheetData>
  <mergeCells count="6">
    <mergeCell ref="K14:K15"/>
    <mergeCell ref="A14:A15"/>
    <mergeCell ref="G14:G15"/>
    <mergeCell ref="H14:H15"/>
    <mergeCell ref="I14:I15"/>
    <mergeCell ref="J14:J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4"/>
  <sheetViews>
    <sheetView topLeftCell="A6" zoomScaleNormal="100" workbookViewId="0">
      <selection activeCell="A6" sqref="A1:XFD1048576"/>
    </sheetView>
  </sheetViews>
  <sheetFormatPr defaultRowHeight="14.5" x14ac:dyDescent="0.35"/>
  <cols>
    <col min="4" max="4" width="23" customWidth="1"/>
    <col min="9" max="9" width="13" customWidth="1"/>
    <col min="10" max="10" width="12.1796875" customWidth="1"/>
  </cols>
  <sheetData>
    <row r="1" spans="1:10" ht="15.5" x14ac:dyDescent="0.35">
      <c r="A1" s="13" t="s">
        <v>33</v>
      </c>
    </row>
    <row r="2" spans="1:10" x14ac:dyDescent="0.35">
      <c r="B2" s="327"/>
    </row>
    <row r="3" spans="1:10" x14ac:dyDescent="0.35">
      <c r="B3" s="327"/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125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126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15.5" thickTop="1" x14ac:dyDescent="0.35">
      <c r="A9" s="24" t="s">
        <v>37</v>
      </c>
      <c r="B9" s="309" t="s">
        <v>49</v>
      </c>
      <c r="C9" s="311" t="s">
        <v>39</v>
      </c>
      <c r="D9" s="325" t="s">
        <v>66</v>
      </c>
      <c r="E9" s="309" t="s">
        <v>41</v>
      </c>
      <c r="F9" s="313" t="s">
        <v>107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5.5" thickBot="1" x14ac:dyDescent="0.4">
      <c r="A10" s="25"/>
      <c r="B10" s="316"/>
      <c r="C10" s="318"/>
      <c r="D10" s="326"/>
      <c r="E10" s="316"/>
      <c r="F10" s="319"/>
      <c r="G10" s="316"/>
      <c r="H10" s="316"/>
      <c r="I10" s="316"/>
      <c r="J10" s="316"/>
    </row>
    <row r="11" spans="1:10" ht="19" thickTop="1" thickBot="1" x14ac:dyDescent="0.4">
      <c r="A11" s="64" t="s">
        <v>0</v>
      </c>
      <c r="B11" s="62">
        <v>98</v>
      </c>
      <c r="C11" s="84">
        <v>48.4</v>
      </c>
      <c r="D11" s="84"/>
      <c r="E11" s="62">
        <v>2</v>
      </c>
      <c r="F11" s="190">
        <v>5</v>
      </c>
      <c r="G11" s="193">
        <f>B11+C11+F11</f>
        <v>151.4</v>
      </c>
      <c r="H11" s="84">
        <f>RANK(G11,$G$11:$G$43,0)</f>
        <v>24</v>
      </c>
      <c r="I11" s="84">
        <v>10</v>
      </c>
      <c r="J11" s="159"/>
    </row>
    <row r="12" spans="1:10" ht="18.5" thickBot="1" x14ac:dyDescent="0.4">
      <c r="A12" s="64" t="s">
        <v>1</v>
      </c>
      <c r="B12" s="63">
        <v>100</v>
      </c>
      <c r="C12" s="84">
        <v>49.8</v>
      </c>
      <c r="D12" s="84"/>
      <c r="E12" s="63">
        <v>0</v>
      </c>
      <c r="F12" s="190">
        <v>5</v>
      </c>
      <c r="G12" s="193">
        <f t="shared" ref="G12:G43" si="0">B12+C12+F12</f>
        <v>154.80000000000001</v>
      </c>
      <c r="H12" s="84">
        <f t="shared" ref="H12:H43" si="1">RANK(G12,$G$11:$G$43,0)</f>
        <v>14</v>
      </c>
      <c r="I12" s="84">
        <v>7</v>
      </c>
      <c r="J12" s="18"/>
    </row>
    <row r="13" spans="1:10" ht="18.5" thickBot="1" x14ac:dyDescent="0.4">
      <c r="A13" s="64" t="s">
        <v>2</v>
      </c>
      <c r="B13" s="63">
        <v>100</v>
      </c>
      <c r="C13" s="84">
        <v>49.6</v>
      </c>
      <c r="D13" s="84"/>
      <c r="E13" s="63">
        <v>0</v>
      </c>
      <c r="F13" s="190">
        <v>5</v>
      </c>
      <c r="G13" s="193">
        <f t="shared" si="0"/>
        <v>154.6</v>
      </c>
      <c r="H13" s="84">
        <f t="shared" si="1"/>
        <v>16</v>
      </c>
      <c r="I13" s="84">
        <v>9</v>
      </c>
      <c r="J13" s="18"/>
    </row>
    <row r="14" spans="1:10" ht="18.5" thickBot="1" x14ac:dyDescent="0.4">
      <c r="A14" s="64" t="s">
        <v>3</v>
      </c>
      <c r="B14" s="63">
        <v>100</v>
      </c>
      <c r="C14" s="84">
        <v>50</v>
      </c>
      <c r="D14" s="84"/>
      <c r="E14" s="63">
        <v>0</v>
      </c>
      <c r="F14" s="190">
        <v>7</v>
      </c>
      <c r="G14" s="193">
        <f t="shared" si="0"/>
        <v>157</v>
      </c>
      <c r="H14" s="84">
        <f t="shared" si="1"/>
        <v>5</v>
      </c>
      <c r="I14" s="84">
        <v>3</v>
      </c>
      <c r="J14" s="18"/>
    </row>
    <row r="15" spans="1:10" ht="18.5" thickBot="1" x14ac:dyDescent="0.4">
      <c r="A15" s="64" t="s">
        <v>4</v>
      </c>
      <c r="B15" s="63">
        <v>100</v>
      </c>
      <c r="C15" s="84">
        <v>50</v>
      </c>
      <c r="D15" s="84"/>
      <c r="E15" s="63">
        <v>0</v>
      </c>
      <c r="F15" s="190">
        <v>7</v>
      </c>
      <c r="G15" s="193">
        <f t="shared" si="0"/>
        <v>157</v>
      </c>
      <c r="H15" s="84">
        <f t="shared" si="1"/>
        <v>5</v>
      </c>
      <c r="I15" s="84">
        <v>3</v>
      </c>
      <c r="J15" s="18"/>
    </row>
    <row r="16" spans="1:10" ht="18.5" thickBot="1" x14ac:dyDescent="0.4">
      <c r="A16" s="64" t="s">
        <v>5</v>
      </c>
      <c r="B16" s="63">
        <v>100</v>
      </c>
      <c r="C16" s="84">
        <v>49.8</v>
      </c>
      <c r="D16" s="84"/>
      <c r="E16" s="63">
        <v>0</v>
      </c>
      <c r="F16" s="190">
        <v>5</v>
      </c>
      <c r="G16" s="193">
        <f t="shared" si="0"/>
        <v>154.80000000000001</v>
      </c>
      <c r="H16" s="84">
        <f t="shared" si="1"/>
        <v>14</v>
      </c>
      <c r="I16" s="84">
        <v>7</v>
      </c>
      <c r="J16" s="18"/>
    </row>
    <row r="17" spans="1:10" ht="18.5" thickBot="1" x14ac:dyDescent="0.4">
      <c r="A17" s="64" t="s">
        <v>6</v>
      </c>
      <c r="B17" s="63">
        <v>100</v>
      </c>
      <c r="C17" s="84">
        <v>50</v>
      </c>
      <c r="D17" s="84"/>
      <c r="E17" s="63">
        <v>0</v>
      </c>
      <c r="F17" s="190">
        <v>7</v>
      </c>
      <c r="G17" s="193">
        <f t="shared" si="0"/>
        <v>157</v>
      </c>
      <c r="H17" s="84">
        <f t="shared" si="1"/>
        <v>5</v>
      </c>
      <c r="I17" s="84">
        <v>3</v>
      </c>
      <c r="J17" s="18"/>
    </row>
    <row r="18" spans="1:10" ht="18.5" thickBot="1" x14ac:dyDescent="0.4">
      <c r="A18" s="64" t="s">
        <v>7</v>
      </c>
      <c r="B18" s="63">
        <v>99</v>
      </c>
      <c r="C18" s="84">
        <v>48</v>
      </c>
      <c r="D18" s="84" t="s">
        <v>122</v>
      </c>
      <c r="E18" s="63">
        <v>1</v>
      </c>
      <c r="F18" s="190">
        <v>8</v>
      </c>
      <c r="G18" s="193">
        <f t="shared" si="0"/>
        <v>155</v>
      </c>
      <c r="H18" s="84">
        <f t="shared" si="1"/>
        <v>13</v>
      </c>
      <c r="I18" s="84">
        <v>6</v>
      </c>
      <c r="J18" s="18"/>
    </row>
    <row r="19" spans="1:10" ht="18.5" thickBot="1" x14ac:dyDescent="0.4">
      <c r="A19" s="64" t="s">
        <v>8</v>
      </c>
      <c r="B19" s="63">
        <v>100</v>
      </c>
      <c r="C19" s="84">
        <v>50</v>
      </c>
      <c r="D19" s="84"/>
      <c r="E19" s="63">
        <v>0</v>
      </c>
      <c r="F19" s="190">
        <v>10</v>
      </c>
      <c r="G19" s="193">
        <f t="shared" si="0"/>
        <v>160</v>
      </c>
      <c r="H19" s="84">
        <f t="shared" si="1"/>
        <v>1</v>
      </c>
      <c r="I19" s="84">
        <v>1</v>
      </c>
      <c r="J19" s="18" t="s">
        <v>58</v>
      </c>
    </row>
    <row r="20" spans="1:10" ht="18.5" thickBot="1" x14ac:dyDescent="0.4">
      <c r="A20" s="64" t="s">
        <v>9</v>
      </c>
      <c r="B20" s="63">
        <v>100</v>
      </c>
      <c r="C20" s="84">
        <v>49.6</v>
      </c>
      <c r="D20" s="84"/>
      <c r="E20" s="63">
        <v>0</v>
      </c>
      <c r="F20" s="190">
        <v>10</v>
      </c>
      <c r="G20" s="193">
        <f t="shared" si="0"/>
        <v>159.6</v>
      </c>
      <c r="H20" s="84">
        <f t="shared" si="1"/>
        <v>2</v>
      </c>
      <c r="I20" s="84">
        <v>2</v>
      </c>
      <c r="J20" s="18"/>
    </row>
    <row r="21" spans="1:10" ht="18.5" thickBot="1" x14ac:dyDescent="0.4">
      <c r="A21" s="64" t="s">
        <v>10</v>
      </c>
      <c r="B21" s="63">
        <v>95</v>
      </c>
      <c r="C21" s="84">
        <v>50</v>
      </c>
      <c r="D21" s="84"/>
      <c r="E21" s="63">
        <v>5</v>
      </c>
      <c r="F21" s="191">
        <v>-15</v>
      </c>
      <c r="G21" s="193">
        <f t="shared" si="0"/>
        <v>130</v>
      </c>
      <c r="H21" s="84">
        <f t="shared" si="1"/>
        <v>33</v>
      </c>
      <c r="I21" s="84">
        <v>11</v>
      </c>
      <c r="J21" s="18"/>
    </row>
    <row r="22" spans="1:10" ht="18.5" thickBot="1" x14ac:dyDescent="0.4">
      <c r="A22" s="65" t="s">
        <v>11</v>
      </c>
      <c r="B22" s="94">
        <v>98</v>
      </c>
      <c r="C22" s="85">
        <v>49</v>
      </c>
      <c r="D22" s="85"/>
      <c r="E22" s="94">
        <v>2</v>
      </c>
      <c r="F22" s="195">
        <v>7</v>
      </c>
      <c r="G22" s="196">
        <f t="shared" si="0"/>
        <v>154</v>
      </c>
      <c r="H22" s="85">
        <f t="shared" si="1"/>
        <v>19</v>
      </c>
      <c r="I22" s="85">
        <v>5</v>
      </c>
      <c r="J22" s="162"/>
    </row>
    <row r="23" spans="1:10" ht="16.5" customHeight="1" thickBot="1" x14ac:dyDescent="0.4">
      <c r="A23" s="66" t="s">
        <v>12</v>
      </c>
      <c r="B23" s="94">
        <v>97</v>
      </c>
      <c r="C23" s="85">
        <v>49.6</v>
      </c>
      <c r="D23" s="85"/>
      <c r="E23" s="94">
        <v>3</v>
      </c>
      <c r="F23" s="195">
        <v>10</v>
      </c>
      <c r="G23" s="196">
        <f t="shared" si="0"/>
        <v>156.6</v>
      </c>
      <c r="H23" s="85">
        <f t="shared" si="1"/>
        <v>9</v>
      </c>
      <c r="I23" s="85">
        <v>2</v>
      </c>
      <c r="J23" s="19"/>
    </row>
    <row r="24" spans="1:10" ht="16.5" customHeight="1" thickBot="1" x14ac:dyDescent="0.4">
      <c r="A24" s="66" t="s">
        <v>13</v>
      </c>
      <c r="B24" s="94">
        <v>99</v>
      </c>
      <c r="C24" s="85">
        <v>50</v>
      </c>
      <c r="D24" s="85"/>
      <c r="E24" s="94">
        <v>1</v>
      </c>
      <c r="F24" s="195">
        <v>7</v>
      </c>
      <c r="G24" s="196">
        <f t="shared" si="0"/>
        <v>156</v>
      </c>
      <c r="H24" s="85">
        <f t="shared" si="1"/>
        <v>10</v>
      </c>
      <c r="I24" s="85">
        <v>3</v>
      </c>
      <c r="J24" s="19"/>
    </row>
    <row r="25" spans="1:10" ht="18.5" thickBot="1" x14ac:dyDescent="0.4">
      <c r="A25" s="66" t="s">
        <v>14</v>
      </c>
      <c r="B25" s="94">
        <v>100</v>
      </c>
      <c r="C25" s="85">
        <v>49.8</v>
      </c>
      <c r="D25" s="85"/>
      <c r="E25" s="197">
        <v>0</v>
      </c>
      <c r="F25" s="198">
        <v>8</v>
      </c>
      <c r="G25" s="196">
        <f t="shared" si="0"/>
        <v>157.80000000000001</v>
      </c>
      <c r="H25" s="85">
        <f t="shared" si="1"/>
        <v>4</v>
      </c>
      <c r="I25" s="85">
        <v>1</v>
      </c>
      <c r="J25" s="19" t="s">
        <v>58</v>
      </c>
    </row>
    <row r="26" spans="1:10" ht="18.5" thickBot="1" x14ac:dyDescent="0.4">
      <c r="A26" s="66" t="s">
        <v>15</v>
      </c>
      <c r="B26" s="94">
        <v>95</v>
      </c>
      <c r="C26" s="85">
        <v>48.2</v>
      </c>
      <c r="D26" s="192"/>
      <c r="E26" s="161">
        <v>5</v>
      </c>
      <c r="F26" s="198">
        <v>-2</v>
      </c>
      <c r="G26" s="196">
        <f t="shared" si="0"/>
        <v>141.19999999999999</v>
      </c>
      <c r="H26" s="85">
        <f t="shared" si="1"/>
        <v>30</v>
      </c>
      <c r="I26" s="85">
        <v>7</v>
      </c>
      <c r="J26" s="19"/>
    </row>
    <row r="27" spans="1:10" ht="16.5" customHeight="1" thickBot="1" x14ac:dyDescent="0.4">
      <c r="A27" s="65" t="s">
        <v>16</v>
      </c>
      <c r="B27" s="94">
        <v>100</v>
      </c>
      <c r="C27" s="85">
        <v>45.6</v>
      </c>
      <c r="D27" s="192" t="s">
        <v>121</v>
      </c>
      <c r="E27" s="161">
        <v>0</v>
      </c>
      <c r="F27" s="199">
        <v>7</v>
      </c>
      <c r="G27" s="196">
        <f t="shared" si="0"/>
        <v>152.6</v>
      </c>
      <c r="H27" s="85">
        <f t="shared" si="1"/>
        <v>22</v>
      </c>
      <c r="I27" s="85">
        <v>6</v>
      </c>
      <c r="J27" s="19"/>
    </row>
    <row r="28" spans="1:10" ht="18.5" thickBot="1" x14ac:dyDescent="0.4">
      <c r="A28" s="65" t="s">
        <v>17</v>
      </c>
      <c r="B28" s="94">
        <v>98</v>
      </c>
      <c r="C28" s="85">
        <v>49.6</v>
      </c>
      <c r="D28" s="85"/>
      <c r="E28" s="200">
        <v>2</v>
      </c>
      <c r="F28" s="201">
        <v>7</v>
      </c>
      <c r="G28" s="196">
        <f t="shared" si="0"/>
        <v>154.6</v>
      </c>
      <c r="H28" s="85">
        <f t="shared" si="1"/>
        <v>16</v>
      </c>
      <c r="I28" s="85">
        <v>4</v>
      </c>
      <c r="J28" s="19"/>
    </row>
    <row r="29" spans="1:10" ht="18.5" thickBot="1" x14ac:dyDescent="0.4">
      <c r="A29" s="65" t="s">
        <v>18</v>
      </c>
      <c r="B29" s="94">
        <v>98</v>
      </c>
      <c r="C29" s="85">
        <v>49</v>
      </c>
      <c r="D29" s="85"/>
      <c r="E29" s="94">
        <v>2</v>
      </c>
      <c r="F29" s="195">
        <v>-7</v>
      </c>
      <c r="G29" s="196">
        <f t="shared" si="0"/>
        <v>140</v>
      </c>
      <c r="H29" s="85">
        <f t="shared" si="1"/>
        <v>31</v>
      </c>
      <c r="I29" s="85">
        <v>8</v>
      </c>
      <c r="J29" s="19"/>
    </row>
    <row r="30" spans="1:10" ht="18.5" thickBot="1" x14ac:dyDescent="0.4">
      <c r="A30" s="67" t="s">
        <v>19</v>
      </c>
      <c r="B30" s="63">
        <v>100</v>
      </c>
      <c r="C30" s="86">
        <v>47.2</v>
      </c>
      <c r="D30" s="86" t="s">
        <v>123</v>
      </c>
      <c r="E30" s="63">
        <v>0</v>
      </c>
      <c r="F30" s="190">
        <v>8</v>
      </c>
      <c r="G30" s="193">
        <f t="shared" si="0"/>
        <v>155.19999999999999</v>
      </c>
      <c r="H30" s="84">
        <f t="shared" si="1"/>
        <v>12</v>
      </c>
      <c r="I30" s="86">
        <v>4</v>
      </c>
      <c r="J30" s="165"/>
    </row>
    <row r="31" spans="1:10" ht="18.5" thickBot="1" x14ac:dyDescent="0.4">
      <c r="A31" s="67" t="s">
        <v>20</v>
      </c>
      <c r="B31" s="63">
        <v>98</v>
      </c>
      <c r="C31" s="86">
        <v>49.6</v>
      </c>
      <c r="D31" s="86"/>
      <c r="E31" s="63">
        <v>2</v>
      </c>
      <c r="F31" s="190">
        <v>8</v>
      </c>
      <c r="G31" s="193">
        <f t="shared" si="0"/>
        <v>155.6</v>
      </c>
      <c r="H31" s="84">
        <f t="shared" si="1"/>
        <v>11</v>
      </c>
      <c r="I31" s="86">
        <v>3</v>
      </c>
      <c r="J31" s="20"/>
    </row>
    <row r="32" spans="1:10" ht="18.5" thickBot="1" x14ac:dyDescent="0.4">
      <c r="A32" s="67" t="s">
        <v>21</v>
      </c>
      <c r="B32" s="63">
        <v>96</v>
      </c>
      <c r="C32" s="86">
        <v>50</v>
      </c>
      <c r="D32" s="86"/>
      <c r="E32" s="63">
        <v>4</v>
      </c>
      <c r="F32" s="190">
        <v>7</v>
      </c>
      <c r="G32" s="193">
        <f t="shared" si="0"/>
        <v>153</v>
      </c>
      <c r="H32" s="84">
        <f t="shared" si="1"/>
        <v>21</v>
      </c>
      <c r="I32" s="86">
        <v>6</v>
      </c>
      <c r="J32" s="20"/>
    </row>
    <row r="33" spans="1:10" ht="18.5" thickBot="1" x14ac:dyDescent="0.4">
      <c r="A33" s="67" t="s">
        <v>22</v>
      </c>
      <c r="B33" s="63">
        <v>99</v>
      </c>
      <c r="C33" s="86">
        <v>45.6</v>
      </c>
      <c r="D33" s="86" t="s">
        <v>124</v>
      </c>
      <c r="E33" s="63">
        <v>1</v>
      </c>
      <c r="F33" s="190">
        <v>10</v>
      </c>
      <c r="G33" s="193">
        <f t="shared" si="0"/>
        <v>154.6</v>
      </c>
      <c r="H33" s="84">
        <f t="shared" si="1"/>
        <v>16</v>
      </c>
      <c r="I33" s="86">
        <v>5</v>
      </c>
      <c r="J33" s="20"/>
    </row>
    <row r="34" spans="1:10" ht="18.5" thickBot="1" x14ac:dyDescent="0.4">
      <c r="A34" s="67" t="s">
        <v>23</v>
      </c>
      <c r="B34" s="63">
        <v>98</v>
      </c>
      <c r="C34" s="86">
        <v>49</v>
      </c>
      <c r="D34" s="86"/>
      <c r="E34" s="63">
        <v>2</v>
      </c>
      <c r="F34" s="190">
        <v>7</v>
      </c>
      <c r="G34" s="193">
        <f t="shared" si="0"/>
        <v>154</v>
      </c>
      <c r="H34" s="84">
        <f t="shared" si="1"/>
        <v>19</v>
      </c>
      <c r="I34" s="86">
        <v>7</v>
      </c>
      <c r="J34" s="20"/>
    </row>
    <row r="35" spans="1:10" ht="18.5" thickBot="1" x14ac:dyDescent="0.4">
      <c r="A35" s="67" t="s">
        <v>24</v>
      </c>
      <c r="B35" s="63">
        <v>97</v>
      </c>
      <c r="C35" s="86">
        <v>50</v>
      </c>
      <c r="D35" s="86"/>
      <c r="E35" s="63">
        <v>3</v>
      </c>
      <c r="F35" s="190">
        <v>10</v>
      </c>
      <c r="G35" s="193">
        <f t="shared" si="0"/>
        <v>157</v>
      </c>
      <c r="H35" s="84">
        <f t="shared" si="1"/>
        <v>5</v>
      </c>
      <c r="I35" s="86">
        <v>2</v>
      </c>
      <c r="J35" s="20"/>
    </row>
    <row r="36" spans="1:10" ht="18.5" thickBot="1" x14ac:dyDescent="0.4">
      <c r="A36" s="67" t="s">
        <v>25</v>
      </c>
      <c r="B36" s="63">
        <v>100</v>
      </c>
      <c r="C36" s="86">
        <v>50</v>
      </c>
      <c r="D36" s="86"/>
      <c r="E36" s="63">
        <v>0</v>
      </c>
      <c r="F36" s="190">
        <v>9</v>
      </c>
      <c r="G36" s="193">
        <f t="shared" si="0"/>
        <v>159</v>
      </c>
      <c r="H36" s="84">
        <f t="shared" si="1"/>
        <v>3</v>
      </c>
      <c r="I36" s="86">
        <v>1</v>
      </c>
      <c r="J36" s="20" t="s">
        <v>58</v>
      </c>
    </row>
    <row r="37" spans="1:10" ht="18.5" thickBot="1" x14ac:dyDescent="0.4">
      <c r="A37" s="100" t="s">
        <v>26</v>
      </c>
      <c r="B37" s="63">
        <v>92</v>
      </c>
      <c r="C37" s="103">
        <v>50</v>
      </c>
      <c r="D37" s="103"/>
      <c r="E37" s="63">
        <v>8</v>
      </c>
      <c r="F37" s="190">
        <v>7</v>
      </c>
      <c r="G37" s="193">
        <f t="shared" si="0"/>
        <v>149</v>
      </c>
      <c r="H37" s="84">
        <f t="shared" si="1"/>
        <v>27</v>
      </c>
      <c r="I37" s="103">
        <v>4</v>
      </c>
      <c r="J37" s="168"/>
    </row>
    <row r="38" spans="1:10" ht="18.5" thickBot="1" x14ac:dyDescent="0.4">
      <c r="A38" s="100" t="s">
        <v>27</v>
      </c>
      <c r="B38" s="63">
        <v>93</v>
      </c>
      <c r="C38" s="103">
        <v>49.6</v>
      </c>
      <c r="D38" s="103"/>
      <c r="E38" s="63">
        <v>7</v>
      </c>
      <c r="F38" s="191">
        <v>-10</v>
      </c>
      <c r="G38" s="193">
        <f t="shared" si="0"/>
        <v>132.6</v>
      </c>
      <c r="H38" s="84">
        <f t="shared" si="1"/>
        <v>32</v>
      </c>
      <c r="I38" s="103">
        <v>7</v>
      </c>
      <c r="J38" s="169"/>
    </row>
    <row r="39" spans="1:10" ht="18.5" thickBot="1" x14ac:dyDescent="0.4">
      <c r="A39" s="100" t="s">
        <v>28</v>
      </c>
      <c r="B39" s="63">
        <v>90</v>
      </c>
      <c r="C39" s="103">
        <v>49.6</v>
      </c>
      <c r="D39" s="103"/>
      <c r="E39" s="63">
        <v>10</v>
      </c>
      <c r="F39" s="194">
        <v>5</v>
      </c>
      <c r="G39" s="193">
        <f t="shared" si="0"/>
        <v>144.6</v>
      </c>
      <c r="H39" s="84">
        <f t="shared" si="1"/>
        <v>28</v>
      </c>
      <c r="I39" s="103">
        <v>5</v>
      </c>
      <c r="J39" s="169"/>
    </row>
    <row r="40" spans="1:10" ht="18.5" thickBot="1" x14ac:dyDescent="0.4">
      <c r="A40" s="100" t="s">
        <v>29</v>
      </c>
      <c r="B40" s="63">
        <v>88</v>
      </c>
      <c r="C40" s="103">
        <v>48.2</v>
      </c>
      <c r="D40" s="103"/>
      <c r="E40" s="63">
        <v>12</v>
      </c>
      <c r="F40" s="194">
        <v>7</v>
      </c>
      <c r="G40" s="193">
        <f t="shared" si="0"/>
        <v>143.19999999999999</v>
      </c>
      <c r="H40" s="84">
        <f t="shared" si="1"/>
        <v>29</v>
      </c>
      <c r="I40" s="103">
        <v>6</v>
      </c>
      <c r="J40" s="169"/>
    </row>
    <row r="41" spans="1:10" ht="18.5" thickBot="1" x14ac:dyDescent="0.4">
      <c r="A41" s="100" t="s">
        <v>30</v>
      </c>
      <c r="B41" s="63">
        <v>93</v>
      </c>
      <c r="C41" s="103">
        <v>50</v>
      </c>
      <c r="D41" s="103"/>
      <c r="E41" s="63">
        <v>7</v>
      </c>
      <c r="F41" s="190">
        <v>7</v>
      </c>
      <c r="G41" s="193">
        <f t="shared" si="0"/>
        <v>150</v>
      </c>
      <c r="H41" s="84">
        <f t="shared" si="1"/>
        <v>25</v>
      </c>
      <c r="I41" s="103">
        <v>2</v>
      </c>
      <c r="J41" s="169"/>
    </row>
    <row r="42" spans="1:10" ht="18.5" thickBot="1" x14ac:dyDescent="0.4">
      <c r="A42" s="100" t="s">
        <v>31</v>
      </c>
      <c r="B42" s="63">
        <v>93</v>
      </c>
      <c r="C42" s="103">
        <v>49.8</v>
      </c>
      <c r="D42" s="103"/>
      <c r="E42" s="63">
        <v>7</v>
      </c>
      <c r="F42" s="190">
        <v>7</v>
      </c>
      <c r="G42" s="193">
        <f t="shared" si="0"/>
        <v>149.80000000000001</v>
      </c>
      <c r="H42" s="84">
        <f t="shared" si="1"/>
        <v>26</v>
      </c>
      <c r="I42" s="103">
        <v>3</v>
      </c>
      <c r="J42" s="169"/>
    </row>
    <row r="43" spans="1:10" ht="18.5" thickBot="1" x14ac:dyDescent="0.4">
      <c r="A43" s="109" t="s">
        <v>32</v>
      </c>
      <c r="B43" s="63">
        <v>94</v>
      </c>
      <c r="C43" s="103">
        <v>49.8</v>
      </c>
      <c r="D43" s="103"/>
      <c r="E43" s="63">
        <v>6</v>
      </c>
      <c r="F43" s="190">
        <v>8</v>
      </c>
      <c r="G43" s="193">
        <f t="shared" si="0"/>
        <v>151.80000000000001</v>
      </c>
      <c r="H43" s="84">
        <f t="shared" si="1"/>
        <v>23</v>
      </c>
      <c r="I43" s="103">
        <v>1</v>
      </c>
      <c r="J43" s="168" t="s">
        <v>58</v>
      </c>
    </row>
    <row r="44" spans="1:10" ht="15" thickTop="1" x14ac:dyDescent="0.35"/>
  </sheetData>
  <mergeCells count="13">
    <mergeCell ref="H9:H10"/>
    <mergeCell ref="I9:I10"/>
    <mergeCell ref="J9:J10"/>
    <mergeCell ref="B2:B3"/>
    <mergeCell ref="A4:I4"/>
    <mergeCell ref="A5:I5"/>
    <mergeCell ref="A7:I7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4"/>
  <sheetViews>
    <sheetView workbookViewId="0">
      <selection activeCell="H11" sqref="H11"/>
    </sheetView>
  </sheetViews>
  <sheetFormatPr defaultRowHeight="14.5" x14ac:dyDescent="0.35"/>
  <cols>
    <col min="4" max="4" width="31.54296875" customWidth="1"/>
    <col min="9" max="9" width="13" customWidth="1"/>
    <col min="10" max="10" width="19.1796875" customWidth="1"/>
  </cols>
  <sheetData>
    <row r="1" spans="1:10" ht="15.5" x14ac:dyDescent="0.35">
      <c r="A1" s="13" t="s">
        <v>33</v>
      </c>
    </row>
    <row r="2" spans="1:10" x14ac:dyDescent="0.35">
      <c r="B2" s="327"/>
    </row>
    <row r="3" spans="1:10" x14ac:dyDescent="0.35">
      <c r="B3" s="327"/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125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127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15.5" thickTop="1" x14ac:dyDescent="0.35">
      <c r="A9" s="24" t="s">
        <v>37</v>
      </c>
      <c r="B9" s="309" t="s">
        <v>49</v>
      </c>
      <c r="C9" s="311" t="s">
        <v>39</v>
      </c>
      <c r="D9" s="325" t="s">
        <v>66</v>
      </c>
      <c r="E9" s="309" t="s">
        <v>41</v>
      </c>
      <c r="F9" s="313" t="s">
        <v>107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5.5" thickBot="1" x14ac:dyDescent="0.4">
      <c r="A10" s="25"/>
      <c r="B10" s="316"/>
      <c r="C10" s="318"/>
      <c r="D10" s="326"/>
      <c r="E10" s="316"/>
      <c r="F10" s="319"/>
      <c r="G10" s="316"/>
      <c r="H10" s="316"/>
      <c r="I10" s="316"/>
      <c r="J10" s="316"/>
    </row>
    <row r="11" spans="1:10" ht="19" thickTop="1" thickBot="1" x14ac:dyDescent="0.4">
      <c r="A11" s="64" t="s">
        <v>0</v>
      </c>
      <c r="B11" s="203">
        <v>99</v>
      </c>
      <c r="C11" s="84">
        <v>49</v>
      </c>
      <c r="D11" s="84"/>
      <c r="E11" s="204">
        <v>1</v>
      </c>
      <c r="F11" s="191"/>
      <c r="G11" s="205">
        <f>B11+C11</f>
        <v>148</v>
      </c>
      <c r="H11" s="84"/>
      <c r="I11" s="84">
        <v>6</v>
      </c>
      <c r="J11" s="159"/>
    </row>
    <row r="12" spans="1:10" ht="18.5" thickBot="1" x14ac:dyDescent="0.4">
      <c r="A12" s="64" t="s">
        <v>1</v>
      </c>
      <c r="B12" s="206">
        <v>100</v>
      </c>
      <c r="C12" s="84">
        <v>49.2</v>
      </c>
      <c r="D12" s="84"/>
      <c r="E12" s="207">
        <v>0</v>
      </c>
      <c r="F12" s="191"/>
      <c r="G12" s="205">
        <f t="shared" ref="G12:G43" si="0">B12+C12</f>
        <v>149.19999999999999</v>
      </c>
      <c r="H12" s="84"/>
      <c r="I12" s="84">
        <v>4</v>
      </c>
      <c r="J12" s="18"/>
    </row>
    <row r="13" spans="1:10" ht="18.5" thickBot="1" x14ac:dyDescent="0.4">
      <c r="A13" s="64" t="s">
        <v>2</v>
      </c>
      <c r="B13" s="206">
        <v>100</v>
      </c>
      <c r="C13" s="84">
        <v>49.6</v>
      </c>
      <c r="D13" s="84"/>
      <c r="E13" s="207">
        <v>0</v>
      </c>
      <c r="F13" s="191">
        <v>2</v>
      </c>
      <c r="G13" s="205">
        <v>151.6</v>
      </c>
      <c r="H13" s="84"/>
      <c r="I13" s="84">
        <v>1</v>
      </c>
      <c r="J13" s="18" t="s">
        <v>58</v>
      </c>
    </row>
    <row r="14" spans="1:10" ht="18.5" thickBot="1" x14ac:dyDescent="0.4">
      <c r="A14" s="64" t="s">
        <v>3</v>
      </c>
      <c r="B14" s="206">
        <v>92</v>
      </c>
      <c r="C14" s="84">
        <v>50</v>
      </c>
      <c r="D14" s="84"/>
      <c r="E14" s="207">
        <v>8</v>
      </c>
      <c r="F14" s="191"/>
      <c r="G14" s="205">
        <f t="shared" si="0"/>
        <v>142</v>
      </c>
      <c r="H14" s="84"/>
      <c r="I14" s="84">
        <v>11</v>
      </c>
      <c r="J14" s="18"/>
    </row>
    <row r="15" spans="1:10" ht="18.5" thickBot="1" x14ac:dyDescent="0.4">
      <c r="A15" s="64" t="s">
        <v>4</v>
      </c>
      <c r="B15" s="206">
        <v>100</v>
      </c>
      <c r="C15" s="84">
        <v>50</v>
      </c>
      <c r="D15" s="84"/>
      <c r="E15" s="207">
        <v>0</v>
      </c>
      <c r="F15" s="191"/>
      <c r="G15" s="205">
        <f t="shared" si="0"/>
        <v>150</v>
      </c>
      <c r="H15" s="84"/>
      <c r="I15" s="84">
        <v>2</v>
      </c>
      <c r="J15" s="18"/>
    </row>
    <row r="16" spans="1:10" ht="18.5" thickBot="1" x14ac:dyDescent="0.4">
      <c r="A16" s="64" t="s">
        <v>5</v>
      </c>
      <c r="B16" s="206">
        <v>100</v>
      </c>
      <c r="C16" s="84">
        <v>50</v>
      </c>
      <c r="D16" s="84"/>
      <c r="E16" s="207">
        <v>0</v>
      </c>
      <c r="F16" s="191"/>
      <c r="G16" s="205">
        <f t="shared" si="0"/>
        <v>150</v>
      </c>
      <c r="H16" s="84"/>
      <c r="I16" s="84">
        <v>2</v>
      </c>
      <c r="J16" s="18"/>
    </row>
    <row r="17" spans="1:10" ht="18.5" thickBot="1" x14ac:dyDescent="0.4">
      <c r="A17" s="64" t="s">
        <v>6</v>
      </c>
      <c r="B17" s="206">
        <v>99</v>
      </c>
      <c r="C17" s="84">
        <v>50</v>
      </c>
      <c r="D17" s="84"/>
      <c r="E17" s="207">
        <v>1</v>
      </c>
      <c r="F17" s="191"/>
      <c r="G17" s="205">
        <f t="shared" si="0"/>
        <v>149</v>
      </c>
      <c r="H17" s="84"/>
      <c r="I17" s="84">
        <v>5</v>
      </c>
      <c r="J17" s="18"/>
    </row>
    <row r="18" spans="1:10" ht="18.5" thickBot="1" x14ac:dyDescent="0.4">
      <c r="A18" s="64" t="s">
        <v>7</v>
      </c>
      <c r="B18" s="206">
        <v>97</v>
      </c>
      <c r="C18" s="84">
        <v>50</v>
      </c>
      <c r="D18" s="84"/>
      <c r="E18" s="207">
        <v>3</v>
      </c>
      <c r="F18" s="191"/>
      <c r="G18" s="205">
        <f t="shared" si="0"/>
        <v>147</v>
      </c>
      <c r="H18" s="84"/>
      <c r="I18" s="84">
        <v>9</v>
      </c>
      <c r="J18" s="18"/>
    </row>
    <row r="19" spans="1:10" ht="18.5" thickBot="1" x14ac:dyDescent="0.4">
      <c r="A19" s="64" t="s">
        <v>8</v>
      </c>
      <c r="B19" s="206">
        <v>100</v>
      </c>
      <c r="C19" s="84">
        <v>48</v>
      </c>
      <c r="D19" s="84" t="s">
        <v>128</v>
      </c>
      <c r="E19" s="207">
        <v>0</v>
      </c>
      <c r="F19" s="191"/>
      <c r="G19" s="205">
        <f t="shared" si="0"/>
        <v>148</v>
      </c>
      <c r="H19" s="84"/>
      <c r="I19" s="84">
        <v>8</v>
      </c>
      <c r="J19" s="18"/>
    </row>
    <row r="20" spans="1:10" ht="18.5" thickBot="1" x14ac:dyDescent="0.4">
      <c r="A20" s="64" t="s">
        <v>9</v>
      </c>
      <c r="B20" s="206">
        <v>99</v>
      </c>
      <c r="C20" s="84">
        <v>49.6</v>
      </c>
      <c r="D20" s="84"/>
      <c r="E20" s="207">
        <v>1</v>
      </c>
      <c r="F20" s="191"/>
      <c r="G20" s="205">
        <f t="shared" si="0"/>
        <v>148.6</v>
      </c>
      <c r="H20" s="84"/>
      <c r="I20" s="84">
        <v>7</v>
      </c>
      <c r="J20" s="18"/>
    </row>
    <row r="21" spans="1:10" ht="18.5" thickBot="1" x14ac:dyDescent="0.4">
      <c r="A21" s="64" t="s">
        <v>10</v>
      </c>
      <c r="B21" s="206">
        <v>94</v>
      </c>
      <c r="C21" s="84">
        <v>48.6</v>
      </c>
      <c r="D21" s="84"/>
      <c r="E21" s="207">
        <v>6</v>
      </c>
      <c r="F21" s="191"/>
      <c r="G21" s="205">
        <f t="shared" si="0"/>
        <v>142.6</v>
      </c>
      <c r="H21" s="84"/>
      <c r="I21" s="84">
        <v>10</v>
      </c>
      <c r="J21" s="18"/>
    </row>
    <row r="22" spans="1:10" ht="18.5" thickBot="1" x14ac:dyDescent="0.4">
      <c r="A22" s="208" t="s">
        <v>11</v>
      </c>
      <c r="B22" s="209">
        <v>89</v>
      </c>
      <c r="C22" s="210">
        <v>49.4</v>
      </c>
      <c r="D22" s="210"/>
      <c r="E22" s="211">
        <v>11</v>
      </c>
      <c r="F22" s="212"/>
      <c r="G22" s="213">
        <f t="shared" si="0"/>
        <v>138.4</v>
      </c>
      <c r="H22" s="210"/>
      <c r="I22" s="85">
        <v>8</v>
      </c>
      <c r="J22" s="162"/>
    </row>
    <row r="23" spans="1:10" ht="16.5" customHeight="1" thickBot="1" x14ac:dyDescent="0.4">
      <c r="A23" s="214" t="s">
        <v>12</v>
      </c>
      <c r="B23" s="209">
        <v>99</v>
      </c>
      <c r="C23" s="210">
        <v>49.6</v>
      </c>
      <c r="D23" s="210"/>
      <c r="E23" s="211">
        <v>1</v>
      </c>
      <c r="F23" s="212"/>
      <c r="G23" s="213">
        <f t="shared" si="0"/>
        <v>148.6</v>
      </c>
      <c r="H23" s="210"/>
      <c r="I23" s="85">
        <v>1</v>
      </c>
      <c r="J23" s="19" t="s">
        <v>58</v>
      </c>
    </row>
    <row r="24" spans="1:10" ht="16.5" customHeight="1" thickBot="1" x14ac:dyDescent="0.4">
      <c r="A24" s="214" t="s">
        <v>13</v>
      </c>
      <c r="B24" s="209">
        <v>97</v>
      </c>
      <c r="C24" s="210">
        <v>48</v>
      </c>
      <c r="D24" s="210" t="s">
        <v>129</v>
      </c>
      <c r="E24" s="211">
        <v>3</v>
      </c>
      <c r="F24" s="212"/>
      <c r="G24" s="213">
        <f t="shared" si="0"/>
        <v>145</v>
      </c>
      <c r="H24" s="210"/>
      <c r="I24" s="85">
        <v>6</v>
      </c>
      <c r="J24" s="19"/>
    </row>
    <row r="25" spans="1:10" ht="18.5" thickBot="1" x14ac:dyDescent="0.4">
      <c r="A25" s="214" t="s">
        <v>14</v>
      </c>
      <c r="B25" s="209">
        <v>100</v>
      </c>
      <c r="C25" s="210">
        <v>48.6</v>
      </c>
      <c r="D25" s="210"/>
      <c r="E25" s="211">
        <v>0</v>
      </c>
      <c r="F25" s="215"/>
      <c r="G25" s="213">
        <f t="shared" si="0"/>
        <v>148.6</v>
      </c>
      <c r="H25" s="210"/>
      <c r="I25" s="85">
        <v>1</v>
      </c>
      <c r="J25" s="19" t="s">
        <v>58</v>
      </c>
    </row>
    <row r="26" spans="1:10" ht="18.5" thickBot="1" x14ac:dyDescent="0.4">
      <c r="A26" s="214" t="s">
        <v>15</v>
      </c>
      <c r="B26" s="209">
        <v>90</v>
      </c>
      <c r="C26" s="210">
        <v>49.2</v>
      </c>
      <c r="D26" s="216"/>
      <c r="E26" s="211">
        <v>10</v>
      </c>
      <c r="F26" s="215"/>
      <c r="G26" s="213">
        <f t="shared" si="0"/>
        <v>139.19999999999999</v>
      </c>
      <c r="H26" s="210"/>
      <c r="I26" s="85">
        <v>7</v>
      </c>
      <c r="J26" s="19"/>
    </row>
    <row r="27" spans="1:10" ht="16.5" customHeight="1" thickBot="1" x14ac:dyDescent="0.4">
      <c r="A27" s="208" t="s">
        <v>16</v>
      </c>
      <c r="B27" s="209">
        <v>98</v>
      </c>
      <c r="C27" s="210">
        <v>49.2</v>
      </c>
      <c r="D27" s="216"/>
      <c r="E27" s="211">
        <v>2</v>
      </c>
      <c r="F27" s="217"/>
      <c r="G27" s="213">
        <f t="shared" si="0"/>
        <v>147.19999999999999</v>
      </c>
      <c r="H27" s="210"/>
      <c r="I27" s="85">
        <v>3</v>
      </c>
      <c r="J27" s="19"/>
    </row>
    <row r="28" spans="1:10" ht="18.5" thickBot="1" x14ac:dyDescent="0.4">
      <c r="A28" s="208" t="s">
        <v>17</v>
      </c>
      <c r="B28" s="209">
        <v>96</v>
      </c>
      <c r="C28" s="210">
        <v>49.6</v>
      </c>
      <c r="D28" s="210"/>
      <c r="E28" s="211">
        <v>4</v>
      </c>
      <c r="F28" s="218"/>
      <c r="G28" s="213">
        <f t="shared" si="0"/>
        <v>145.6</v>
      </c>
      <c r="H28" s="210"/>
      <c r="I28" s="85">
        <v>5</v>
      </c>
      <c r="J28" s="19"/>
    </row>
    <row r="29" spans="1:10" ht="18.5" thickBot="1" x14ac:dyDescent="0.4">
      <c r="A29" s="208" t="s">
        <v>18</v>
      </c>
      <c r="B29" s="209">
        <v>97</v>
      </c>
      <c r="C29" s="210">
        <v>50</v>
      </c>
      <c r="D29" s="210"/>
      <c r="E29" s="211">
        <v>3</v>
      </c>
      <c r="F29" s="212"/>
      <c r="G29" s="213">
        <f t="shared" si="0"/>
        <v>147</v>
      </c>
      <c r="H29" s="210"/>
      <c r="I29" s="85">
        <v>4</v>
      </c>
      <c r="J29" s="19"/>
    </row>
    <row r="30" spans="1:10" ht="18.5" thickBot="1" x14ac:dyDescent="0.4">
      <c r="A30" s="67" t="s">
        <v>19</v>
      </c>
      <c r="B30" s="222">
        <v>97</v>
      </c>
      <c r="C30" s="86">
        <v>49.6</v>
      </c>
      <c r="D30" s="86"/>
      <c r="E30" s="223">
        <v>3</v>
      </c>
      <c r="F30" s="224"/>
      <c r="G30" s="225">
        <f t="shared" si="0"/>
        <v>146.6</v>
      </c>
      <c r="H30" s="86"/>
      <c r="I30" s="86">
        <v>2</v>
      </c>
      <c r="J30" s="165"/>
    </row>
    <row r="31" spans="1:10" ht="18.5" thickBot="1" x14ac:dyDescent="0.4">
      <c r="A31" s="67" t="s">
        <v>20</v>
      </c>
      <c r="B31" s="222">
        <v>97</v>
      </c>
      <c r="C31" s="86">
        <v>49.6</v>
      </c>
      <c r="D31" s="86"/>
      <c r="E31" s="223">
        <v>3</v>
      </c>
      <c r="F31" s="224"/>
      <c r="G31" s="225">
        <f t="shared" si="0"/>
        <v>146.6</v>
      </c>
      <c r="H31" s="86"/>
      <c r="I31" s="86">
        <v>2</v>
      </c>
      <c r="J31" s="20"/>
    </row>
    <row r="32" spans="1:10" ht="18.5" thickBot="1" x14ac:dyDescent="0.4">
      <c r="A32" s="67" t="s">
        <v>21</v>
      </c>
      <c r="B32" s="222">
        <v>93</v>
      </c>
      <c r="C32" s="86">
        <v>49.8</v>
      </c>
      <c r="D32" s="86"/>
      <c r="E32" s="223">
        <v>7</v>
      </c>
      <c r="F32" s="224"/>
      <c r="G32" s="225">
        <f t="shared" si="0"/>
        <v>142.80000000000001</v>
      </c>
      <c r="H32" s="86"/>
      <c r="I32" s="86">
        <v>6</v>
      </c>
      <c r="J32" s="20"/>
    </row>
    <row r="33" spans="1:10" ht="18.5" thickBot="1" x14ac:dyDescent="0.4">
      <c r="A33" s="67" t="s">
        <v>22</v>
      </c>
      <c r="B33" s="222">
        <v>97</v>
      </c>
      <c r="C33" s="86">
        <v>49</v>
      </c>
      <c r="D33" s="86"/>
      <c r="E33" s="223">
        <v>3</v>
      </c>
      <c r="F33" s="224"/>
      <c r="G33" s="225">
        <f t="shared" si="0"/>
        <v>146</v>
      </c>
      <c r="H33" s="86"/>
      <c r="I33" s="86">
        <v>5</v>
      </c>
      <c r="J33" s="20"/>
    </row>
    <row r="34" spans="1:10" ht="18.5" thickBot="1" x14ac:dyDescent="0.4">
      <c r="A34" s="67" t="s">
        <v>23</v>
      </c>
      <c r="B34" s="222">
        <v>79</v>
      </c>
      <c r="C34" s="86">
        <v>49.6</v>
      </c>
      <c r="D34" s="86"/>
      <c r="E34" s="223">
        <v>21</v>
      </c>
      <c r="F34" s="224"/>
      <c r="G34" s="225">
        <f t="shared" si="0"/>
        <v>128.6</v>
      </c>
      <c r="H34" s="86"/>
      <c r="I34" s="86">
        <v>7</v>
      </c>
      <c r="J34" s="20"/>
    </row>
    <row r="35" spans="1:10" ht="18.5" thickBot="1" x14ac:dyDescent="0.4">
      <c r="A35" s="67" t="s">
        <v>24</v>
      </c>
      <c r="B35" s="222">
        <v>97</v>
      </c>
      <c r="C35" s="86">
        <v>49.6</v>
      </c>
      <c r="D35" s="86"/>
      <c r="E35" s="223">
        <v>3</v>
      </c>
      <c r="F35" s="224"/>
      <c r="G35" s="225">
        <f t="shared" si="0"/>
        <v>146.6</v>
      </c>
      <c r="H35" s="86"/>
      <c r="I35" s="86">
        <v>2</v>
      </c>
      <c r="J35" s="20"/>
    </row>
    <row r="36" spans="1:10" ht="18.5" thickBot="1" x14ac:dyDescent="0.4">
      <c r="A36" s="67" t="s">
        <v>25</v>
      </c>
      <c r="B36" s="222">
        <v>98</v>
      </c>
      <c r="C36" s="86">
        <v>50</v>
      </c>
      <c r="D36" s="86"/>
      <c r="E36" s="223">
        <v>2</v>
      </c>
      <c r="F36" s="224"/>
      <c r="G36" s="225">
        <f t="shared" si="0"/>
        <v>148</v>
      </c>
      <c r="H36" s="86"/>
      <c r="I36" s="86">
        <v>1</v>
      </c>
      <c r="J36" s="20" t="s">
        <v>58</v>
      </c>
    </row>
    <row r="37" spans="1:10" ht="18.5" thickBot="1" x14ac:dyDescent="0.4">
      <c r="A37" s="68" t="s">
        <v>26</v>
      </c>
      <c r="B37" s="219">
        <v>93</v>
      </c>
      <c r="C37" s="220">
        <v>46</v>
      </c>
      <c r="D37" s="220" t="s">
        <v>130</v>
      </c>
      <c r="E37" s="202">
        <v>7</v>
      </c>
      <c r="F37" s="221"/>
      <c r="G37" s="193">
        <f t="shared" si="0"/>
        <v>139</v>
      </c>
      <c r="H37" s="220"/>
      <c r="I37" s="103">
        <v>5</v>
      </c>
      <c r="J37" s="168"/>
    </row>
    <row r="38" spans="1:10" ht="18.5" thickBot="1" x14ac:dyDescent="0.4">
      <c r="A38" s="68" t="s">
        <v>27</v>
      </c>
      <c r="B38" s="219">
        <v>87</v>
      </c>
      <c r="C38" s="220">
        <v>44.4</v>
      </c>
      <c r="D38" s="220" t="s">
        <v>131</v>
      </c>
      <c r="E38" s="202">
        <v>13</v>
      </c>
      <c r="F38" s="221"/>
      <c r="G38" s="193">
        <f t="shared" si="0"/>
        <v>131.4</v>
      </c>
      <c r="H38" s="220"/>
      <c r="I38" s="103">
        <v>7</v>
      </c>
      <c r="J38" s="169"/>
    </row>
    <row r="39" spans="1:10" ht="18.5" thickBot="1" x14ac:dyDescent="0.4">
      <c r="A39" s="68" t="s">
        <v>28</v>
      </c>
      <c r="B39" s="219">
        <v>87</v>
      </c>
      <c r="C39" s="220">
        <v>49.6</v>
      </c>
      <c r="D39" s="220"/>
      <c r="E39" s="202">
        <v>13</v>
      </c>
      <c r="F39" s="221"/>
      <c r="G39" s="193">
        <f t="shared" si="0"/>
        <v>136.6</v>
      </c>
      <c r="H39" s="220"/>
      <c r="I39" s="103">
        <v>6</v>
      </c>
      <c r="J39" s="169"/>
    </row>
    <row r="40" spans="1:10" ht="18.5" thickBot="1" x14ac:dyDescent="0.4">
      <c r="A40" s="68" t="s">
        <v>29</v>
      </c>
      <c r="B40" s="219">
        <v>91</v>
      </c>
      <c r="C40" s="220">
        <v>49.4</v>
      </c>
      <c r="D40" s="220"/>
      <c r="E40" s="202">
        <v>9</v>
      </c>
      <c r="F40" s="221"/>
      <c r="G40" s="193">
        <f t="shared" si="0"/>
        <v>140.4</v>
      </c>
      <c r="H40" s="220"/>
      <c r="I40" s="103">
        <v>4</v>
      </c>
      <c r="J40" s="169"/>
    </row>
    <row r="41" spans="1:10" ht="18.5" thickBot="1" x14ac:dyDescent="0.4">
      <c r="A41" s="68" t="s">
        <v>30</v>
      </c>
      <c r="B41" s="219">
        <v>97</v>
      </c>
      <c r="C41" s="220">
        <v>49.8</v>
      </c>
      <c r="D41" s="220"/>
      <c r="E41" s="202">
        <v>3</v>
      </c>
      <c r="F41" s="221"/>
      <c r="G41" s="193">
        <f t="shared" si="0"/>
        <v>146.80000000000001</v>
      </c>
      <c r="H41" s="220"/>
      <c r="I41" s="103">
        <v>3</v>
      </c>
      <c r="J41" s="169"/>
    </row>
    <row r="42" spans="1:10" ht="18.5" thickBot="1" x14ac:dyDescent="0.4">
      <c r="A42" s="68" t="s">
        <v>31</v>
      </c>
      <c r="B42" s="219">
        <v>98</v>
      </c>
      <c r="C42" s="220">
        <v>49.8</v>
      </c>
      <c r="D42" s="220"/>
      <c r="E42" s="202">
        <v>2</v>
      </c>
      <c r="F42" s="221"/>
      <c r="G42" s="193">
        <f t="shared" si="0"/>
        <v>147.80000000000001</v>
      </c>
      <c r="H42" s="220"/>
      <c r="I42" s="103">
        <v>1</v>
      </c>
      <c r="J42" s="169" t="s">
        <v>58</v>
      </c>
    </row>
    <row r="43" spans="1:10" ht="18.5" thickBot="1" x14ac:dyDescent="0.4">
      <c r="A43" s="69" t="s">
        <v>32</v>
      </c>
      <c r="B43" s="219">
        <v>97</v>
      </c>
      <c r="C43" s="220">
        <v>50</v>
      </c>
      <c r="D43" s="220"/>
      <c r="E43" s="202">
        <v>3</v>
      </c>
      <c r="F43" s="221"/>
      <c r="G43" s="193">
        <f t="shared" si="0"/>
        <v>147</v>
      </c>
      <c r="H43" s="220"/>
      <c r="I43" s="103">
        <v>2</v>
      </c>
      <c r="J43" s="168"/>
    </row>
    <row r="44" spans="1:10" ht="15" thickTop="1" x14ac:dyDescent="0.35"/>
  </sheetData>
  <mergeCells count="13">
    <mergeCell ref="H9:H10"/>
    <mergeCell ref="I9:I10"/>
    <mergeCell ref="J9:J10"/>
    <mergeCell ref="B2:B3"/>
    <mergeCell ref="A4:I4"/>
    <mergeCell ref="A5:I5"/>
    <mergeCell ref="A7:I7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1"/>
  <sheetViews>
    <sheetView workbookViewId="0">
      <selection activeCell="F13" sqref="F13"/>
    </sheetView>
  </sheetViews>
  <sheetFormatPr defaultRowHeight="14.5" x14ac:dyDescent="0.35"/>
  <sheetData>
    <row r="1" spans="1:10" ht="15.5" x14ac:dyDescent="0.35">
      <c r="A1" s="330" t="s">
        <v>34</v>
      </c>
      <c r="B1" s="330"/>
      <c r="C1" s="330"/>
      <c r="D1" s="330"/>
      <c r="E1" s="330"/>
      <c r="F1" s="330"/>
      <c r="G1" s="330"/>
      <c r="H1" s="330"/>
      <c r="I1" s="330"/>
      <c r="J1" s="226"/>
    </row>
    <row r="2" spans="1:10" ht="15.5" x14ac:dyDescent="0.35">
      <c r="A2" s="331" t="s">
        <v>132</v>
      </c>
      <c r="B2" s="331"/>
      <c r="C2" s="331"/>
      <c r="D2" s="331"/>
      <c r="E2" s="331"/>
      <c r="F2" s="331"/>
      <c r="G2" s="331"/>
      <c r="H2" s="331"/>
      <c r="I2" s="331"/>
      <c r="J2" s="226"/>
    </row>
    <row r="3" spans="1:10" ht="15.5" x14ac:dyDescent="0.35">
      <c r="A3" s="13"/>
      <c r="B3" s="226"/>
      <c r="C3" s="226"/>
      <c r="D3" s="226"/>
      <c r="E3" s="226"/>
      <c r="F3" s="226"/>
      <c r="G3" s="226"/>
      <c r="H3" s="226"/>
      <c r="I3" s="226"/>
      <c r="J3" s="226"/>
    </row>
    <row r="4" spans="1:10" ht="15.5" x14ac:dyDescent="0.35">
      <c r="A4" s="331" t="s">
        <v>133</v>
      </c>
      <c r="B4" s="331"/>
      <c r="C4" s="331"/>
      <c r="D4" s="331"/>
      <c r="E4" s="331"/>
      <c r="F4" s="331"/>
      <c r="G4" s="331"/>
      <c r="H4" s="331"/>
      <c r="I4" s="331"/>
      <c r="J4" s="226"/>
    </row>
    <row r="5" spans="1:10" ht="16" thickBot="1" x14ac:dyDescent="0.4">
      <c r="A5" s="13"/>
      <c r="B5" s="226"/>
      <c r="C5" s="227"/>
      <c r="D5" s="227"/>
      <c r="E5" s="227"/>
      <c r="F5" s="227"/>
      <c r="G5" s="227"/>
      <c r="H5" s="226"/>
      <c r="I5" s="226"/>
      <c r="J5" s="226"/>
    </row>
    <row r="6" spans="1:10" ht="109.5" customHeight="1" thickTop="1" x14ac:dyDescent="0.35">
      <c r="A6" s="228" t="s">
        <v>37</v>
      </c>
      <c r="B6" s="332" t="s">
        <v>49</v>
      </c>
      <c r="C6" s="334" t="s">
        <v>39</v>
      </c>
      <c r="D6" s="334" t="s">
        <v>66</v>
      </c>
      <c r="E6" s="334" t="s">
        <v>41</v>
      </c>
      <c r="F6" s="334" t="s">
        <v>134</v>
      </c>
      <c r="G6" s="334" t="s">
        <v>42</v>
      </c>
      <c r="H6" s="336" t="s">
        <v>43</v>
      </c>
      <c r="I6" s="328" t="s">
        <v>44</v>
      </c>
      <c r="J6" s="328" t="s">
        <v>45</v>
      </c>
    </row>
    <row r="7" spans="1:10" ht="15.5" thickBot="1" x14ac:dyDescent="0.4">
      <c r="A7" s="229"/>
      <c r="B7" s="333"/>
      <c r="C7" s="335"/>
      <c r="D7" s="335"/>
      <c r="E7" s="335"/>
      <c r="F7" s="335"/>
      <c r="G7" s="335"/>
      <c r="H7" s="337"/>
      <c r="I7" s="329"/>
      <c r="J7" s="329"/>
    </row>
    <row r="8" spans="1:10" ht="16.5" thickTop="1" thickBot="1" x14ac:dyDescent="0.4">
      <c r="A8" s="64" t="s">
        <v>0</v>
      </c>
      <c r="B8" s="47">
        <v>96</v>
      </c>
      <c r="C8" s="28">
        <v>48.6</v>
      </c>
      <c r="D8" s="28"/>
      <c r="E8" s="28">
        <v>4</v>
      </c>
      <c r="F8" s="28">
        <v>0</v>
      </c>
      <c r="G8" s="28">
        <v>144.6</v>
      </c>
      <c r="H8" s="186">
        <v>16</v>
      </c>
      <c r="I8" s="186" t="s">
        <v>135</v>
      </c>
      <c r="J8" s="230"/>
    </row>
    <row r="9" spans="1:10" ht="16" thickBot="1" x14ac:dyDescent="0.4">
      <c r="A9" s="64" t="s">
        <v>1</v>
      </c>
      <c r="B9" s="231">
        <v>99</v>
      </c>
      <c r="C9" s="28">
        <v>49.6</v>
      </c>
      <c r="D9" s="28"/>
      <c r="E9" s="28">
        <v>1</v>
      </c>
      <c r="F9" s="44">
        <v>0</v>
      </c>
      <c r="G9" s="232">
        <v>148.6</v>
      </c>
      <c r="H9" s="28">
        <v>10</v>
      </c>
      <c r="I9" s="28" t="s">
        <v>136</v>
      </c>
      <c r="J9" s="28"/>
    </row>
    <row r="10" spans="1:10" ht="16" thickBot="1" x14ac:dyDescent="0.4">
      <c r="A10" s="64" t="s">
        <v>2</v>
      </c>
      <c r="B10" s="231">
        <v>100</v>
      </c>
      <c r="C10" s="28">
        <v>49.6</v>
      </c>
      <c r="D10" s="28"/>
      <c r="E10" s="28">
        <v>0</v>
      </c>
      <c r="F10" s="44">
        <v>0</v>
      </c>
      <c r="G10" s="232">
        <v>149.6</v>
      </c>
      <c r="H10" s="28">
        <v>8</v>
      </c>
      <c r="I10" s="28" t="s">
        <v>137</v>
      </c>
      <c r="J10" s="28"/>
    </row>
    <row r="11" spans="1:10" ht="16" thickBot="1" x14ac:dyDescent="0.4">
      <c r="A11" s="64" t="s">
        <v>3</v>
      </c>
      <c r="B11" s="231">
        <v>98</v>
      </c>
      <c r="C11" s="28">
        <v>49.8</v>
      </c>
      <c r="D11" s="28"/>
      <c r="E11" s="28">
        <v>2</v>
      </c>
      <c r="F11" s="44">
        <v>0</v>
      </c>
      <c r="G11" s="232">
        <v>147.80000000000001</v>
      </c>
      <c r="H11" s="28">
        <v>12</v>
      </c>
      <c r="I11" s="28" t="s">
        <v>138</v>
      </c>
      <c r="J11" s="28"/>
    </row>
    <row r="12" spans="1:10" ht="31.5" thickBot="1" x14ac:dyDescent="0.4">
      <c r="A12" s="64" t="s">
        <v>4</v>
      </c>
      <c r="B12" s="231">
        <v>100</v>
      </c>
      <c r="C12" s="28">
        <v>49.8</v>
      </c>
      <c r="D12" s="28"/>
      <c r="E12" s="28">
        <v>0</v>
      </c>
      <c r="F12" s="44" t="s">
        <v>139</v>
      </c>
      <c r="G12" s="232">
        <v>151.80000000000001</v>
      </c>
      <c r="H12" s="28">
        <v>6</v>
      </c>
      <c r="I12" s="28" t="s">
        <v>140</v>
      </c>
      <c r="J12" s="28" t="s">
        <v>141</v>
      </c>
    </row>
    <row r="13" spans="1:10" ht="16" thickBot="1" x14ac:dyDescent="0.4">
      <c r="A13" s="64" t="s">
        <v>5</v>
      </c>
      <c r="B13" s="231">
        <v>100</v>
      </c>
      <c r="C13" s="28">
        <v>50</v>
      </c>
      <c r="D13" s="28"/>
      <c r="E13" s="28">
        <v>0</v>
      </c>
      <c r="F13" s="44">
        <v>0</v>
      </c>
      <c r="G13" s="232">
        <v>150</v>
      </c>
      <c r="H13" s="28">
        <v>7</v>
      </c>
      <c r="I13" s="28" t="s">
        <v>142</v>
      </c>
      <c r="J13" s="28"/>
    </row>
    <row r="14" spans="1:10" ht="16" thickBot="1" x14ac:dyDescent="0.4">
      <c r="A14" s="64" t="s">
        <v>6</v>
      </c>
      <c r="B14" s="233">
        <v>85</v>
      </c>
      <c r="C14" s="28">
        <v>50</v>
      </c>
      <c r="D14" s="28"/>
      <c r="E14" s="28">
        <v>15</v>
      </c>
      <c r="F14" s="44">
        <v>0</v>
      </c>
      <c r="G14" s="232">
        <v>135</v>
      </c>
      <c r="H14" s="28">
        <v>29</v>
      </c>
      <c r="I14" s="28">
        <v>10</v>
      </c>
      <c r="J14" s="28"/>
    </row>
    <row r="15" spans="1:10" ht="16" thickBot="1" x14ac:dyDescent="0.4">
      <c r="A15" s="232" t="s">
        <v>7</v>
      </c>
      <c r="B15" s="28">
        <v>84</v>
      </c>
      <c r="C15" s="28">
        <v>50</v>
      </c>
      <c r="D15" s="28"/>
      <c r="E15" s="28">
        <v>16</v>
      </c>
      <c r="F15" s="28">
        <v>0</v>
      </c>
      <c r="G15" s="28">
        <v>134</v>
      </c>
      <c r="H15" s="28">
        <v>30</v>
      </c>
      <c r="I15" s="28" t="s">
        <v>143</v>
      </c>
      <c r="J15" s="28"/>
    </row>
    <row r="16" spans="1:10" ht="16" thickBot="1" x14ac:dyDescent="0.4">
      <c r="A16" s="64" t="s">
        <v>8</v>
      </c>
      <c r="B16" s="231">
        <v>98</v>
      </c>
      <c r="C16" s="28">
        <v>50</v>
      </c>
      <c r="D16" s="28"/>
      <c r="E16" s="28">
        <v>2</v>
      </c>
      <c r="F16" s="44">
        <v>0</v>
      </c>
      <c r="G16" s="232">
        <v>148</v>
      </c>
      <c r="H16" s="28">
        <v>11</v>
      </c>
      <c r="I16" s="28" t="s">
        <v>144</v>
      </c>
      <c r="J16" s="28"/>
    </row>
    <row r="17" spans="1:10" ht="16" thickBot="1" x14ac:dyDescent="0.4">
      <c r="A17" s="64" t="s">
        <v>9</v>
      </c>
      <c r="B17" s="231">
        <v>96</v>
      </c>
      <c r="C17" s="28">
        <v>50</v>
      </c>
      <c r="D17" s="28"/>
      <c r="E17" s="28">
        <v>4</v>
      </c>
      <c r="F17" s="44">
        <v>0</v>
      </c>
      <c r="G17" s="232">
        <v>146</v>
      </c>
      <c r="H17" s="28">
        <v>13</v>
      </c>
      <c r="I17" s="28" t="s">
        <v>145</v>
      </c>
      <c r="J17" s="28"/>
    </row>
    <row r="18" spans="1:10" ht="16" thickBot="1" x14ac:dyDescent="0.4">
      <c r="A18" s="64" t="s">
        <v>10</v>
      </c>
      <c r="B18" s="231">
        <v>86</v>
      </c>
      <c r="C18" s="28">
        <v>49.2</v>
      </c>
      <c r="D18" s="28"/>
      <c r="E18" s="28">
        <v>14</v>
      </c>
      <c r="F18" s="44">
        <v>0</v>
      </c>
      <c r="G18" s="232">
        <v>135.19999999999999</v>
      </c>
      <c r="H18" s="28">
        <v>28</v>
      </c>
      <c r="I18" s="28" t="s">
        <v>146</v>
      </c>
      <c r="J18" s="28"/>
    </row>
    <row r="19" spans="1:10" ht="16" thickBot="1" x14ac:dyDescent="0.4">
      <c r="A19" s="65" t="s">
        <v>11</v>
      </c>
      <c r="B19" s="234">
        <v>97</v>
      </c>
      <c r="C19" s="187">
        <v>49.4</v>
      </c>
      <c r="D19" s="187"/>
      <c r="E19" s="187">
        <v>3</v>
      </c>
      <c r="F19" s="235">
        <v>10</v>
      </c>
      <c r="G19" s="236">
        <v>156.4</v>
      </c>
      <c r="H19" s="187">
        <v>3</v>
      </c>
      <c r="I19" s="187" t="s">
        <v>137</v>
      </c>
      <c r="J19" s="238"/>
    </row>
    <row r="20" spans="1:10" ht="31.5" thickBot="1" x14ac:dyDescent="0.4">
      <c r="A20" s="66" t="s">
        <v>12</v>
      </c>
      <c r="B20" s="234">
        <v>100</v>
      </c>
      <c r="C20" s="187">
        <v>49.8</v>
      </c>
      <c r="D20" s="187"/>
      <c r="E20" s="187">
        <v>0</v>
      </c>
      <c r="F20" s="235">
        <v>10</v>
      </c>
      <c r="G20" s="236">
        <v>159.80000000000001</v>
      </c>
      <c r="H20" s="187">
        <v>1</v>
      </c>
      <c r="I20" s="187" t="s">
        <v>147</v>
      </c>
      <c r="J20" s="187" t="s">
        <v>141</v>
      </c>
    </row>
    <row r="21" spans="1:10" ht="16" thickBot="1" x14ac:dyDescent="0.4">
      <c r="A21" s="66" t="s">
        <v>13</v>
      </c>
      <c r="B21" s="234">
        <v>92</v>
      </c>
      <c r="C21" s="187">
        <v>49.2</v>
      </c>
      <c r="D21" s="187"/>
      <c r="E21" s="187">
        <v>8</v>
      </c>
      <c r="F21" s="235">
        <v>0</v>
      </c>
      <c r="G21" s="236">
        <v>141.19999999999999</v>
      </c>
      <c r="H21" s="187">
        <v>18</v>
      </c>
      <c r="I21" s="187" t="s">
        <v>144</v>
      </c>
      <c r="J21" s="187"/>
    </row>
    <row r="22" spans="1:10" ht="16" thickBot="1" x14ac:dyDescent="0.4">
      <c r="A22" s="66" t="s">
        <v>14</v>
      </c>
      <c r="B22" s="234">
        <v>98</v>
      </c>
      <c r="C22" s="187">
        <v>49.4</v>
      </c>
      <c r="D22" s="187"/>
      <c r="E22" s="187">
        <v>2</v>
      </c>
      <c r="F22" s="239">
        <v>10</v>
      </c>
      <c r="G22" s="236">
        <v>157.4</v>
      </c>
      <c r="H22" s="187">
        <v>2</v>
      </c>
      <c r="I22" s="187" t="s">
        <v>148</v>
      </c>
      <c r="J22" s="187"/>
    </row>
    <row r="23" spans="1:10" ht="16" thickBot="1" x14ac:dyDescent="0.4">
      <c r="A23" s="66" t="s">
        <v>15</v>
      </c>
      <c r="B23" s="234">
        <v>97</v>
      </c>
      <c r="C23" s="187">
        <v>49</v>
      </c>
      <c r="D23" s="235"/>
      <c r="E23" s="236">
        <v>3</v>
      </c>
      <c r="F23" s="239">
        <v>10</v>
      </c>
      <c r="G23" s="236">
        <v>156</v>
      </c>
      <c r="H23" s="187">
        <v>4</v>
      </c>
      <c r="I23" s="187" t="s">
        <v>149</v>
      </c>
      <c r="J23" s="187"/>
    </row>
    <row r="24" spans="1:10" ht="16" thickBot="1" x14ac:dyDescent="0.4">
      <c r="A24" s="65" t="s">
        <v>16</v>
      </c>
      <c r="B24" s="234">
        <v>81</v>
      </c>
      <c r="C24" s="187">
        <v>48.4</v>
      </c>
      <c r="D24" s="235"/>
      <c r="E24" s="236">
        <v>19</v>
      </c>
      <c r="F24" s="241">
        <v>0</v>
      </c>
      <c r="G24" s="236">
        <v>129.4</v>
      </c>
      <c r="H24" s="187">
        <v>32</v>
      </c>
      <c r="I24" s="187" t="s">
        <v>150</v>
      </c>
      <c r="J24" s="187"/>
    </row>
    <row r="25" spans="1:10" ht="16" thickBot="1" x14ac:dyDescent="0.4">
      <c r="A25" s="65" t="s">
        <v>17</v>
      </c>
      <c r="B25" s="234">
        <v>91</v>
      </c>
      <c r="C25" s="187">
        <v>49.6</v>
      </c>
      <c r="D25" s="187"/>
      <c r="E25" s="187">
        <v>9</v>
      </c>
      <c r="F25" s="235">
        <v>0</v>
      </c>
      <c r="G25" s="236">
        <v>140.6</v>
      </c>
      <c r="H25" s="187">
        <v>19</v>
      </c>
      <c r="I25" s="187" t="s">
        <v>151</v>
      </c>
      <c r="J25" s="187"/>
    </row>
    <row r="26" spans="1:10" ht="16" thickBot="1" x14ac:dyDescent="0.4">
      <c r="A26" s="65" t="s">
        <v>18</v>
      </c>
      <c r="B26" s="234">
        <v>88</v>
      </c>
      <c r="C26" s="187">
        <v>50</v>
      </c>
      <c r="D26" s="187"/>
      <c r="E26" s="187">
        <v>12</v>
      </c>
      <c r="F26" s="235">
        <v>0</v>
      </c>
      <c r="G26" s="236">
        <v>138</v>
      </c>
      <c r="H26" s="187">
        <v>23</v>
      </c>
      <c r="I26" s="187" t="s">
        <v>145</v>
      </c>
      <c r="J26" s="187"/>
    </row>
    <row r="27" spans="1:10" ht="16" thickBot="1" x14ac:dyDescent="0.4">
      <c r="A27" s="67" t="s">
        <v>19</v>
      </c>
      <c r="B27" s="242">
        <v>93</v>
      </c>
      <c r="C27" s="188">
        <v>49.6</v>
      </c>
      <c r="D27" s="188"/>
      <c r="E27" s="188">
        <v>7</v>
      </c>
      <c r="F27" s="243">
        <v>0</v>
      </c>
      <c r="G27" s="244">
        <v>142.6</v>
      </c>
      <c r="H27" s="188">
        <v>17</v>
      </c>
      <c r="I27" s="188" t="s">
        <v>148</v>
      </c>
      <c r="J27" s="245"/>
    </row>
    <row r="28" spans="1:10" ht="47" thickBot="1" x14ac:dyDescent="0.4">
      <c r="A28" s="67" t="s">
        <v>20</v>
      </c>
      <c r="B28" s="242">
        <v>89</v>
      </c>
      <c r="C28" s="188">
        <v>48</v>
      </c>
      <c r="D28" s="188" t="s">
        <v>128</v>
      </c>
      <c r="E28" s="188">
        <v>11</v>
      </c>
      <c r="F28" s="243">
        <v>0</v>
      </c>
      <c r="G28" s="244">
        <v>137</v>
      </c>
      <c r="H28" s="188">
        <v>26</v>
      </c>
      <c r="I28" s="188" t="s">
        <v>144</v>
      </c>
      <c r="J28" s="188"/>
    </row>
    <row r="29" spans="1:10" ht="16" thickBot="1" x14ac:dyDescent="0.4">
      <c r="A29" s="67" t="s">
        <v>21</v>
      </c>
      <c r="B29" s="242">
        <v>80</v>
      </c>
      <c r="C29" s="188">
        <v>49.6</v>
      </c>
      <c r="D29" s="188"/>
      <c r="E29" s="188">
        <v>20</v>
      </c>
      <c r="F29" s="243">
        <v>10</v>
      </c>
      <c r="G29" s="244">
        <v>139.6</v>
      </c>
      <c r="H29" s="188">
        <v>22</v>
      </c>
      <c r="I29" s="188" t="s">
        <v>149</v>
      </c>
      <c r="J29" s="188"/>
    </row>
    <row r="30" spans="1:10" ht="16" thickBot="1" x14ac:dyDescent="0.4">
      <c r="A30" s="67" t="s">
        <v>22</v>
      </c>
      <c r="B30" s="242">
        <v>90</v>
      </c>
      <c r="C30" s="188">
        <v>49.8</v>
      </c>
      <c r="D30" s="188"/>
      <c r="E30" s="188">
        <v>10</v>
      </c>
      <c r="F30" s="243">
        <v>0</v>
      </c>
      <c r="G30" s="244">
        <v>139.80000000000001</v>
      </c>
      <c r="H30" s="188">
        <v>21</v>
      </c>
      <c r="I30" s="188" t="s">
        <v>137</v>
      </c>
      <c r="J30" s="188"/>
    </row>
    <row r="31" spans="1:10" ht="16" thickBot="1" x14ac:dyDescent="0.4">
      <c r="A31" s="67" t="s">
        <v>23</v>
      </c>
      <c r="B31" s="242">
        <v>80</v>
      </c>
      <c r="C31" s="188">
        <v>50</v>
      </c>
      <c r="D31" s="188"/>
      <c r="E31" s="188">
        <v>20</v>
      </c>
      <c r="F31" s="243">
        <v>0</v>
      </c>
      <c r="G31" s="244">
        <v>130</v>
      </c>
      <c r="H31" s="188">
        <v>31</v>
      </c>
      <c r="I31" s="188" t="s">
        <v>152</v>
      </c>
      <c r="J31" s="188"/>
    </row>
    <row r="32" spans="1:10" ht="16" thickBot="1" x14ac:dyDescent="0.4">
      <c r="A32" s="67" t="s">
        <v>24</v>
      </c>
      <c r="B32" s="242">
        <v>76</v>
      </c>
      <c r="C32" s="188">
        <v>50</v>
      </c>
      <c r="D32" s="188"/>
      <c r="E32" s="188">
        <v>24</v>
      </c>
      <c r="F32" s="243">
        <v>10</v>
      </c>
      <c r="G32" s="244">
        <v>136</v>
      </c>
      <c r="H32" s="188">
        <v>27</v>
      </c>
      <c r="I32" s="188" t="s">
        <v>151</v>
      </c>
      <c r="J32" s="188"/>
    </row>
    <row r="33" spans="1:10" ht="31.5" thickBot="1" x14ac:dyDescent="0.4">
      <c r="A33" s="67" t="s">
        <v>25</v>
      </c>
      <c r="B33" s="242">
        <v>93</v>
      </c>
      <c r="C33" s="188">
        <v>50</v>
      </c>
      <c r="D33" s="188"/>
      <c r="E33" s="188">
        <v>7</v>
      </c>
      <c r="F33" s="243">
        <v>10</v>
      </c>
      <c r="G33" s="244">
        <v>153</v>
      </c>
      <c r="H33" s="188">
        <v>5</v>
      </c>
      <c r="I33" s="188" t="s">
        <v>140</v>
      </c>
      <c r="J33" s="28" t="s">
        <v>153</v>
      </c>
    </row>
    <row r="34" spans="1:10" ht="16" thickBot="1" x14ac:dyDescent="0.4">
      <c r="A34" s="68" t="s">
        <v>26</v>
      </c>
      <c r="B34" s="246">
        <v>88</v>
      </c>
      <c r="C34" s="189">
        <v>49.2</v>
      </c>
      <c r="D34" s="189"/>
      <c r="E34" s="189">
        <v>12</v>
      </c>
      <c r="F34" s="240">
        <v>0</v>
      </c>
      <c r="G34" s="247">
        <v>137.19999999999999</v>
      </c>
      <c r="H34" s="189">
        <v>25</v>
      </c>
      <c r="I34" s="189" t="s">
        <v>151</v>
      </c>
      <c r="J34" s="237"/>
    </row>
    <row r="35" spans="1:10" ht="16" thickBot="1" x14ac:dyDescent="0.4">
      <c r="A35" s="68" t="s">
        <v>27</v>
      </c>
      <c r="B35" s="246">
        <v>79</v>
      </c>
      <c r="C35" s="189">
        <v>49</v>
      </c>
      <c r="D35" s="189"/>
      <c r="E35" s="189">
        <v>21</v>
      </c>
      <c r="F35" s="240">
        <v>0</v>
      </c>
      <c r="G35" s="247">
        <v>128</v>
      </c>
      <c r="H35" s="189">
        <v>33</v>
      </c>
      <c r="I35" s="189" t="s">
        <v>152</v>
      </c>
      <c r="J35" s="189"/>
    </row>
    <row r="36" spans="1:10" ht="16" thickBot="1" x14ac:dyDescent="0.4">
      <c r="A36" s="68" t="s">
        <v>28</v>
      </c>
      <c r="B36" s="246">
        <v>88</v>
      </c>
      <c r="C36" s="189">
        <v>50</v>
      </c>
      <c r="D36" s="189"/>
      <c r="E36" s="189">
        <v>12</v>
      </c>
      <c r="F36" s="240">
        <v>0</v>
      </c>
      <c r="G36" s="247">
        <v>138</v>
      </c>
      <c r="H36" s="189">
        <v>23</v>
      </c>
      <c r="I36" s="189" t="s">
        <v>154</v>
      </c>
      <c r="J36" s="189"/>
    </row>
    <row r="37" spans="1:10" ht="16" thickBot="1" x14ac:dyDescent="0.4">
      <c r="A37" s="68" t="s">
        <v>29</v>
      </c>
      <c r="B37" s="246">
        <v>91</v>
      </c>
      <c r="C37" s="189">
        <v>49.4</v>
      </c>
      <c r="D37" s="189"/>
      <c r="E37" s="189">
        <v>9</v>
      </c>
      <c r="F37" s="240">
        <v>0</v>
      </c>
      <c r="G37" s="247">
        <v>140.4</v>
      </c>
      <c r="H37" s="189">
        <v>20</v>
      </c>
      <c r="I37" s="189" t="s">
        <v>136</v>
      </c>
      <c r="J37" s="189"/>
    </row>
    <row r="38" spans="1:10" ht="16" thickBot="1" x14ac:dyDescent="0.4">
      <c r="A38" s="68" t="s">
        <v>30</v>
      </c>
      <c r="B38" s="246">
        <v>95</v>
      </c>
      <c r="C38" s="189">
        <v>50</v>
      </c>
      <c r="D38" s="189"/>
      <c r="E38" s="189">
        <v>5</v>
      </c>
      <c r="F38" s="240">
        <v>0</v>
      </c>
      <c r="G38" s="247">
        <v>145</v>
      </c>
      <c r="H38" s="189">
        <v>15</v>
      </c>
      <c r="I38" s="189" t="s">
        <v>137</v>
      </c>
      <c r="J38" s="189"/>
    </row>
    <row r="39" spans="1:10" ht="31.5" thickBot="1" x14ac:dyDescent="0.4">
      <c r="A39" s="68" t="s">
        <v>31</v>
      </c>
      <c r="B39" s="246">
        <v>89</v>
      </c>
      <c r="C39" s="189">
        <v>50</v>
      </c>
      <c r="D39" s="189"/>
      <c r="E39" s="189">
        <v>11</v>
      </c>
      <c r="F39" s="240">
        <v>10</v>
      </c>
      <c r="G39" s="247">
        <v>149</v>
      </c>
      <c r="H39" s="189">
        <v>9</v>
      </c>
      <c r="I39" s="189" t="s">
        <v>140</v>
      </c>
      <c r="J39" s="248" t="s">
        <v>141</v>
      </c>
    </row>
    <row r="40" spans="1:10" ht="16" thickBot="1" x14ac:dyDescent="0.4">
      <c r="A40" s="69" t="s">
        <v>32</v>
      </c>
      <c r="B40" s="246">
        <v>96</v>
      </c>
      <c r="C40" s="189">
        <v>49.4</v>
      </c>
      <c r="D40" s="189"/>
      <c r="E40" s="189">
        <v>4</v>
      </c>
      <c r="F40" s="240">
        <v>0</v>
      </c>
      <c r="G40" s="247">
        <v>145.4</v>
      </c>
      <c r="H40" s="189">
        <v>14</v>
      </c>
      <c r="I40" s="189" t="s">
        <v>148</v>
      </c>
      <c r="J40" s="249"/>
    </row>
    <row r="41" spans="1:10" ht="16" thickTop="1" x14ac:dyDescent="0.35">
      <c r="A41" s="13"/>
    </row>
  </sheetData>
  <mergeCells count="12">
    <mergeCell ref="I6:I7"/>
    <mergeCell ref="J6:J7"/>
    <mergeCell ref="A1:I1"/>
    <mergeCell ref="A2:I2"/>
    <mergeCell ref="A4:I4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4"/>
  <sheetViews>
    <sheetView workbookViewId="0">
      <selection sqref="A1:XFD1048576"/>
    </sheetView>
  </sheetViews>
  <sheetFormatPr defaultRowHeight="14.5" x14ac:dyDescent="0.35"/>
  <cols>
    <col min="4" max="4" width="30.54296875" customWidth="1"/>
    <col min="9" max="9" width="13" customWidth="1"/>
    <col min="10" max="10" width="18.7265625" customWidth="1"/>
  </cols>
  <sheetData>
    <row r="1" spans="1:10" ht="15.5" x14ac:dyDescent="0.35">
      <c r="A1" s="13" t="s">
        <v>33</v>
      </c>
    </row>
    <row r="2" spans="1:10" x14ac:dyDescent="0.35">
      <c r="B2" s="327"/>
    </row>
    <row r="3" spans="1:10" x14ac:dyDescent="0.35">
      <c r="B3" s="327"/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155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158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15.5" thickTop="1" x14ac:dyDescent="0.35">
      <c r="A9" s="24" t="s">
        <v>37</v>
      </c>
      <c r="B9" s="309" t="s">
        <v>49</v>
      </c>
      <c r="C9" s="311" t="s">
        <v>39</v>
      </c>
      <c r="D9" s="325" t="s">
        <v>66</v>
      </c>
      <c r="E9" s="309" t="s">
        <v>41</v>
      </c>
      <c r="F9" s="313" t="s">
        <v>107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5.5" thickBot="1" x14ac:dyDescent="0.4">
      <c r="A10" s="25"/>
      <c r="B10" s="316"/>
      <c r="C10" s="318"/>
      <c r="D10" s="326"/>
      <c r="E10" s="316"/>
      <c r="F10" s="319"/>
      <c r="G10" s="316"/>
      <c r="H10" s="316"/>
      <c r="I10" s="316"/>
      <c r="J10" s="316"/>
    </row>
    <row r="11" spans="1:10" ht="19" thickTop="1" thickBot="1" x14ac:dyDescent="0.4">
      <c r="A11" s="64" t="s">
        <v>0</v>
      </c>
      <c r="B11" s="89">
        <v>94</v>
      </c>
      <c r="C11" s="28">
        <v>39.4</v>
      </c>
      <c r="D11" s="28"/>
      <c r="E11" s="89">
        <v>6</v>
      </c>
      <c r="F11" s="191"/>
      <c r="G11" s="205">
        <f>B11+C11+F11</f>
        <v>133.4</v>
      </c>
      <c r="H11" s="84">
        <f>RANK(G11,$G$11:$G$43,0)</f>
        <v>30</v>
      </c>
      <c r="I11" s="84">
        <v>11</v>
      </c>
      <c r="J11" s="159"/>
    </row>
    <row r="12" spans="1:10" ht="18.5" thickBot="1" x14ac:dyDescent="0.4">
      <c r="A12" s="64" t="s">
        <v>1</v>
      </c>
      <c r="B12" s="91">
        <v>100</v>
      </c>
      <c r="C12" s="28">
        <v>39.799999999999997</v>
      </c>
      <c r="D12" s="28"/>
      <c r="E12" s="91">
        <v>0</v>
      </c>
      <c r="F12" s="191"/>
      <c r="G12" s="205">
        <f t="shared" ref="G12:G43" si="0">B12+C12+F12</f>
        <v>139.80000000000001</v>
      </c>
      <c r="H12" s="84">
        <f t="shared" ref="H12:H43" si="1">RANK(G12,$G$11:$G$43,0)</f>
        <v>5</v>
      </c>
      <c r="I12" s="84">
        <v>3</v>
      </c>
      <c r="J12" s="18"/>
    </row>
    <row r="13" spans="1:10" ht="18.5" thickBot="1" x14ac:dyDescent="0.4">
      <c r="A13" s="64" t="s">
        <v>2</v>
      </c>
      <c r="B13" s="91">
        <v>100</v>
      </c>
      <c r="C13" s="28">
        <v>40</v>
      </c>
      <c r="D13" s="28"/>
      <c r="E13" s="91">
        <v>0</v>
      </c>
      <c r="F13" s="191"/>
      <c r="G13" s="205">
        <f t="shared" si="0"/>
        <v>140</v>
      </c>
      <c r="H13" s="84">
        <f t="shared" si="1"/>
        <v>2</v>
      </c>
      <c r="I13" s="84">
        <v>2</v>
      </c>
      <c r="J13" s="18"/>
    </row>
    <row r="14" spans="1:10" ht="18.5" thickBot="1" x14ac:dyDescent="0.4">
      <c r="A14" s="64" t="s">
        <v>3</v>
      </c>
      <c r="B14" s="91">
        <v>99</v>
      </c>
      <c r="C14" s="28">
        <v>39.799999999999997</v>
      </c>
      <c r="D14" s="28"/>
      <c r="E14" s="91">
        <v>1</v>
      </c>
      <c r="F14" s="191"/>
      <c r="G14" s="205">
        <f t="shared" si="0"/>
        <v>138.80000000000001</v>
      </c>
      <c r="H14" s="84">
        <f t="shared" si="1"/>
        <v>15</v>
      </c>
      <c r="I14" s="84">
        <v>8</v>
      </c>
      <c r="J14" s="18"/>
    </row>
    <row r="15" spans="1:10" ht="18.5" thickBot="1" x14ac:dyDescent="0.4">
      <c r="A15" s="64" t="s">
        <v>4</v>
      </c>
      <c r="B15" s="91">
        <v>100</v>
      </c>
      <c r="C15" s="28">
        <v>39.6</v>
      </c>
      <c r="D15" s="28"/>
      <c r="E15" s="91">
        <v>0</v>
      </c>
      <c r="F15" s="191"/>
      <c r="G15" s="205">
        <f t="shared" si="0"/>
        <v>139.6</v>
      </c>
      <c r="H15" s="84">
        <f t="shared" si="1"/>
        <v>6</v>
      </c>
      <c r="I15" s="84">
        <v>4</v>
      </c>
      <c r="J15" s="18"/>
    </row>
    <row r="16" spans="1:10" ht="18.5" thickBot="1" x14ac:dyDescent="0.4">
      <c r="A16" s="64" t="s">
        <v>5</v>
      </c>
      <c r="B16" s="91">
        <v>100</v>
      </c>
      <c r="C16" s="28">
        <v>39.6</v>
      </c>
      <c r="D16" s="28"/>
      <c r="E16" s="91">
        <v>0</v>
      </c>
      <c r="F16" s="191"/>
      <c r="G16" s="205">
        <f t="shared" si="0"/>
        <v>139.6</v>
      </c>
      <c r="H16" s="84">
        <f t="shared" si="1"/>
        <v>6</v>
      </c>
      <c r="I16" s="84">
        <v>4</v>
      </c>
      <c r="J16" s="18"/>
    </row>
    <row r="17" spans="1:10" ht="16" thickBot="1" x14ac:dyDescent="0.4">
      <c r="A17" s="64" t="s">
        <v>6</v>
      </c>
      <c r="B17" s="91">
        <v>99</v>
      </c>
      <c r="C17" s="28">
        <v>40</v>
      </c>
      <c r="D17" s="28"/>
      <c r="E17" s="91">
        <v>1</v>
      </c>
      <c r="F17" s="252"/>
      <c r="G17" s="205">
        <f t="shared" si="0"/>
        <v>139</v>
      </c>
      <c r="H17" s="84">
        <f t="shared" si="1"/>
        <v>11</v>
      </c>
      <c r="I17" s="84">
        <v>9</v>
      </c>
      <c r="J17" s="18"/>
    </row>
    <row r="18" spans="1:10" ht="16" thickBot="1" x14ac:dyDescent="0.4">
      <c r="A18" s="64" t="s">
        <v>7</v>
      </c>
      <c r="B18" s="91">
        <v>100</v>
      </c>
      <c r="C18" s="28">
        <v>40</v>
      </c>
      <c r="D18" s="28"/>
      <c r="E18" s="91">
        <v>0</v>
      </c>
      <c r="F18" s="252">
        <v>2</v>
      </c>
      <c r="G18" s="205">
        <f t="shared" si="0"/>
        <v>142</v>
      </c>
      <c r="H18" s="84">
        <f t="shared" si="1"/>
        <v>1</v>
      </c>
      <c r="I18" s="84">
        <v>1</v>
      </c>
      <c r="J18" s="18" t="s">
        <v>58</v>
      </c>
    </row>
    <row r="19" spans="1:10" ht="18.5" thickBot="1" x14ac:dyDescent="0.4">
      <c r="A19" s="64" t="s">
        <v>8</v>
      </c>
      <c r="B19" s="91">
        <v>99</v>
      </c>
      <c r="C19" s="28">
        <v>40</v>
      </c>
      <c r="D19" s="28"/>
      <c r="E19" s="91">
        <v>1</v>
      </c>
      <c r="F19" s="191"/>
      <c r="G19" s="205">
        <f t="shared" si="0"/>
        <v>139</v>
      </c>
      <c r="H19" s="84">
        <f t="shared" si="1"/>
        <v>11</v>
      </c>
      <c r="I19" s="84">
        <v>7</v>
      </c>
      <c r="J19" s="18"/>
    </row>
    <row r="20" spans="1:10" ht="18.5" thickBot="1" x14ac:dyDescent="0.4">
      <c r="A20" s="64" t="s">
        <v>9</v>
      </c>
      <c r="B20" s="91">
        <v>100</v>
      </c>
      <c r="C20" s="28">
        <v>39.4</v>
      </c>
      <c r="D20" s="28"/>
      <c r="E20" s="91">
        <v>0</v>
      </c>
      <c r="F20" s="191"/>
      <c r="G20" s="205">
        <f t="shared" si="0"/>
        <v>139.4</v>
      </c>
      <c r="H20" s="84">
        <f t="shared" si="1"/>
        <v>8</v>
      </c>
      <c r="I20" s="84">
        <v>6</v>
      </c>
      <c r="J20" s="18"/>
    </row>
    <row r="21" spans="1:10" ht="18.5" thickBot="1" x14ac:dyDescent="0.4">
      <c r="A21" s="64" t="s">
        <v>10</v>
      </c>
      <c r="B21" s="91">
        <v>98</v>
      </c>
      <c r="C21" s="28">
        <v>40</v>
      </c>
      <c r="D21" s="28"/>
      <c r="E21" s="91">
        <v>2</v>
      </c>
      <c r="F21" s="191"/>
      <c r="G21" s="205">
        <f t="shared" si="0"/>
        <v>138</v>
      </c>
      <c r="H21" s="84">
        <f t="shared" si="1"/>
        <v>18</v>
      </c>
      <c r="I21" s="84">
        <v>10</v>
      </c>
      <c r="J21" s="18"/>
    </row>
    <row r="22" spans="1:10" ht="18.5" thickBot="1" x14ac:dyDescent="0.4">
      <c r="A22" s="65" t="s">
        <v>11</v>
      </c>
      <c r="B22" s="94">
        <v>95</v>
      </c>
      <c r="C22" s="187">
        <v>39.6</v>
      </c>
      <c r="D22" s="187"/>
      <c r="E22" s="94">
        <v>5</v>
      </c>
      <c r="F22" s="195">
        <v>2</v>
      </c>
      <c r="G22" s="196">
        <f t="shared" si="0"/>
        <v>136.6</v>
      </c>
      <c r="H22" s="85">
        <f t="shared" si="1"/>
        <v>25</v>
      </c>
      <c r="I22" s="85">
        <v>6</v>
      </c>
      <c r="J22" s="162"/>
    </row>
    <row r="23" spans="1:10" ht="16.5" customHeight="1" thickBot="1" x14ac:dyDescent="0.4">
      <c r="A23" s="66" t="s">
        <v>12</v>
      </c>
      <c r="B23" s="94">
        <v>100</v>
      </c>
      <c r="C23" s="187">
        <v>40</v>
      </c>
      <c r="D23" s="187"/>
      <c r="E23" s="94">
        <v>0</v>
      </c>
      <c r="F23" s="195"/>
      <c r="G23" s="196">
        <f t="shared" si="0"/>
        <v>140</v>
      </c>
      <c r="H23" s="85">
        <f t="shared" si="1"/>
        <v>2</v>
      </c>
      <c r="I23" s="85">
        <v>1</v>
      </c>
      <c r="J23" s="19" t="s">
        <v>58</v>
      </c>
    </row>
    <row r="24" spans="1:10" ht="16.5" customHeight="1" thickBot="1" x14ac:dyDescent="0.4">
      <c r="A24" s="66" t="s">
        <v>13</v>
      </c>
      <c r="B24" s="94">
        <v>95</v>
      </c>
      <c r="C24" s="187">
        <v>40</v>
      </c>
      <c r="D24" s="253"/>
      <c r="E24" s="197">
        <v>5</v>
      </c>
      <c r="F24" s="198"/>
      <c r="G24" s="254">
        <f t="shared" si="0"/>
        <v>135</v>
      </c>
      <c r="H24" s="255">
        <f t="shared" si="1"/>
        <v>27</v>
      </c>
      <c r="I24" s="255">
        <v>7</v>
      </c>
      <c r="J24" s="256"/>
    </row>
    <row r="25" spans="1:10" ht="18.5" thickBot="1" x14ac:dyDescent="0.4">
      <c r="A25" s="66" t="s">
        <v>14</v>
      </c>
      <c r="B25" s="94">
        <v>95</v>
      </c>
      <c r="C25" s="235">
        <v>39</v>
      </c>
      <c r="D25" s="19"/>
      <c r="E25" s="161">
        <v>5</v>
      </c>
      <c r="F25" s="260"/>
      <c r="G25" s="196">
        <f t="shared" si="0"/>
        <v>134</v>
      </c>
      <c r="H25" s="85">
        <f t="shared" si="1"/>
        <v>28</v>
      </c>
      <c r="I25" s="85">
        <v>8</v>
      </c>
      <c r="J25" s="19"/>
    </row>
    <row r="26" spans="1:10" ht="18.5" thickBot="1" x14ac:dyDescent="0.4">
      <c r="A26" s="66" t="s">
        <v>15</v>
      </c>
      <c r="B26" s="94">
        <v>98</v>
      </c>
      <c r="C26" s="187">
        <v>39.200000000000003</v>
      </c>
      <c r="D26" s="236"/>
      <c r="E26" s="200">
        <v>2</v>
      </c>
      <c r="F26" s="198"/>
      <c r="G26" s="257">
        <f t="shared" si="0"/>
        <v>137.19999999999999</v>
      </c>
      <c r="H26" s="258">
        <f t="shared" si="1"/>
        <v>22</v>
      </c>
      <c r="I26" s="258">
        <v>5</v>
      </c>
      <c r="J26" s="259"/>
    </row>
    <row r="27" spans="1:10" ht="16.5" customHeight="1" thickBot="1" x14ac:dyDescent="0.4">
      <c r="A27" s="65" t="s">
        <v>16</v>
      </c>
      <c r="B27" s="94">
        <v>98</v>
      </c>
      <c r="C27" s="187">
        <v>39.6</v>
      </c>
      <c r="D27" s="236"/>
      <c r="E27" s="94">
        <v>2</v>
      </c>
      <c r="F27" s="199"/>
      <c r="G27" s="196">
        <f t="shared" si="0"/>
        <v>137.6</v>
      </c>
      <c r="H27" s="85">
        <f t="shared" si="1"/>
        <v>21</v>
      </c>
      <c r="I27" s="85">
        <v>4</v>
      </c>
      <c r="J27" s="19"/>
    </row>
    <row r="28" spans="1:10" ht="18.5" thickBot="1" x14ac:dyDescent="0.4">
      <c r="A28" s="65" t="s">
        <v>17</v>
      </c>
      <c r="B28" s="94">
        <v>98</v>
      </c>
      <c r="C28" s="187">
        <v>39.799999999999997</v>
      </c>
      <c r="D28" s="187"/>
      <c r="E28" s="94">
        <v>2</v>
      </c>
      <c r="F28" s="201"/>
      <c r="G28" s="196">
        <f t="shared" si="0"/>
        <v>137.80000000000001</v>
      </c>
      <c r="H28" s="85">
        <f t="shared" si="1"/>
        <v>19</v>
      </c>
      <c r="I28" s="85">
        <v>3</v>
      </c>
      <c r="J28" s="19"/>
    </row>
    <row r="29" spans="1:10" ht="18.5" thickBot="1" x14ac:dyDescent="0.4">
      <c r="A29" s="65" t="s">
        <v>18</v>
      </c>
      <c r="B29" s="94">
        <v>100</v>
      </c>
      <c r="C29" s="187">
        <v>39.4</v>
      </c>
      <c r="D29" s="187"/>
      <c r="E29" s="94">
        <v>0</v>
      </c>
      <c r="F29" s="195"/>
      <c r="G29" s="196">
        <f t="shared" si="0"/>
        <v>139.4</v>
      </c>
      <c r="H29" s="85">
        <f t="shared" si="1"/>
        <v>8</v>
      </c>
      <c r="I29" s="85">
        <v>2</v>
      </c>
      <c r="J29" s="19"/>
    </row>
    <row r="30" spans="1:10" ht="18.5" thickBot="1" x14ac:dyDescent="0.4">
      <c r="A30" s="67" t="s">
        <v>19</v>
      </c>
      <c r="B30" s="98">
        <v>100</v>
      </c>
      <c r="C30" s="188">
        <v>39.200000000000003</v>
      </c>
      <c r="D30" s="188"/>
      <c r="E30" s="98">
        <v>0</v>
      </c>
      <c r="F30" s="224"/>
      <c r="G30" s="225">
        <f t="shared" si="0"/>
        <v>139.19999999999999</v>
      </c>
      <c r="H30" s="86">
        <f t="shared" si="1"/>
        <v>10</v>
      </c>
      <c r="I30" s="86">
        <v>1</v>
      </c>
      <c r="J30" s="165" t="s">
        <v>58</v>
      </c>
    </row>
    <row r="31" spans="1:10" ht="18.5" thickBot="1" x14ac:dyDescent="0.4">
      <c r="A31" s="67" t="s">
        <v>20</v>
      </c>
      <c r="B31" s="98">
        <v>88</v>
      </c>
      <c r="C31" s="188">
        <v>34.799999999999997</v>
      </c>
      <c r="D31" s="188" t="s">
        <v>156</v>
      </c>
      <c r="E31" s="98">
        <v>12</v>
      </c>
      <c r="F31" s="224"/>
      <c r="G31" s="225">
        <f t="shared" si="0"/>
        <v>122.8</v>
      </c>
      <c r="H31" s="86">
        <f t="shared" si="1"/>
        <v>32</v>
      </c>
      <c r="I31" s="86">
        <v>7</v>
      </c>
      <c r="J31" s="20"/>
    </row>
    <row r="32" spans="1:10" ht="18.5" thickBot="1" x14ac:dyDescent="0.4">
      <c r="A32" s="67" t="s">
        <v>21</v>
      </c>
      <c r="B32" s="98">
        <v>97</v>
      </c>
      <c r="C32" s="188">
        <v>39.6</v>
      </c>
      <c r="D32" s="188"/>
      <c r="E32" s="98">
        <v>3</v>
      </c>
      <c r="F32" s="224"/>
      <c r="G32" s="225">
        <f t="shared" si="0"/>
        <v>136.6</v>
      </c>
      <c r="H32" s="86">
        <f t="shared" si="1"/>
        <v>25</v>
      </c>
      <c r="I32" s="86">
        <v>5</v>
      </c>
      <c r="J32" s="20"/>
    </row>
    <row r="33" spans="1:10" ht="18.5" thickBot="1" x14ac:dyDescent="0.4">
      <c r="A33" s="67" t="s">
        <v>22</v>
      </c>
      <c r="B33" s="98">
        <v>97</v>
      </c>
      <c r="C33" s="188">
        <v>39.799999999999997</v>
      </c>
      <c r="D33" s="188"/>
      <c r="E33" s="98">
        <v>3</v>
      </c>
      <c r="F33" s="224"/>
      <c r="G33" s="225">
        <f t="shared" si="0"/>
        <v>136.80000000000001</v>
      </c>
      <c r="H33" s="86">
        <f t="shared" si="1"/>
        <v>24</v>
      </c>
      <c r="I33" s="86">
        <v>4</v>
      </c>
      <c r="J33" s="20"/>
    </row>
    <row r="34" spans="1:10" ht="18.5" thickBot="1" x14ac:dyDescent="0.4">
      <c r="A34" s="67" t="s">
        <v>23</v>
      </c>
      <c r="B34" s="98">
        <v>94</v>
      </c>
      <c r="C34" s="188">
        <v>40</v>
      </c>
      <c r="D34" s="188"/>
      <c r="E34" s="98">
        <v>6</v>
      </c>
      <c r="F34" s="224"/>
      <c r="G34" s="225">
        <f t="shared" si="0"/>
        <v>134</v>
      </c>
      <c r="H34" s="86">
        <f t="shared" si="1"/>
        <v>28</v>
      </c>
      <c r="I34" s="86">
        <v>6</v>
      </c>
      <c r="J34" s="20"/>
    </row>
    <row r="35" spans="1:10" ht="18.5" thickBot="1" x14ac:dyDescent="0.4">
      <c r="A35" s="67" t="s">
        <v>24</v>
      </c>
      <c r="B35" s="98">
        <v>99</v>
      </c>
      <c r="C35" s="188">
        <v>39.799999999999997</v>
      </c>
      <c r="D35" s="188"/>
      <c r="E35" s="98">
        <v>1</v>
      </c>
      <c r="F35" s="224"/>
      <c r="G35" s="225">
        <f t="shared" si="0"/>
        <v>138.80000000000001</v>
      </c>
      <c r="H35" s="86">
        <f t="shared" si="1"/>
        <v>15</v>
      </c>
      <c r="I35" s="86">
        <v>3</v>
      </c>
      <c r="J35" s="20"/>
    </row>
    <row r="36" spans="1:10" ht="18.5" thickBot="1" x14ac:dyDescent="0.4">
      <c r="A36" s="67" t="s">
        <v>25</v>
      </c>
      <c r="B36" s="98">
        <v>99</v>
      </c>
      <c r="C36" s="188">
        <v>40</v>
      </c>
      <c r="D36" s="188"/>
      <c r="E36" s="98">
        <v>1</v>
      </c>
      <c r="F36" s="224"/>
      <c r="G36" s="225">
        <f t="shared" si="0"/>
        <v>139</v>
      </c>
      <c r="H36" s="86">
        <f t="shared" si="1"/>
        <v>11</v>
      </c>
      <c r="I36" s="86">
        <v>2</v>
      </c>
      <c r="J36" s="20"/>
    </row>
    <row r="37" spans="1:10" ht="18.5" thickBot="1" x14ac:dyDescent="0.4">
      <c r="A37" s="68" t="s">
        <v>26</v>
      </c>
      <c r="B37" s="63">
        <v>97</v>
      </c>
      <c r="C37" s="189">
        <v>40</v>
      </c>
      <c r="D37" s="189"/>
      <c r="E37" s="63">
        <v>3</v>
      </c>
      <c r="F37" s="221"/>
      <c r="G37" s="193">
        <f t="shared" si="0"/>
        <v>137</v>
      </c>
      <c r="H37" s="220">
        <f t="shared" si="1"/>
        <v>23</v>
      </c>
      <c r="I37" s="220">
        <v>5</v>
      </c>
      <c r="J37" s="261"/>
    </row>
    <row r="38" spans="1:10" ht="18.5" thickBot="1" x14ac:dyDescent="0.4">
      <c r="A38" s="68" t="s">
        <v>27</v>
      </c>
      <c r="B38" s="63">
        <v>81</v>
      </c>
      <c r="C38" s="189">
        <v>39.6</v>
      </c>
      <c r="D38" s="189"/>
      <c r="E38" s="63">
        <v>19</v>
      </c>
      <c r="F38" s="221"/>
      <c r="G38" s="193">
        <f t="shared" si="0"/>
        <v>120.6</v>
      </c>
      <c r="H38" s="220">
        <f t="shared" si="1"/>
        <v>33</v>
      </c>
      <c r="I38" s="220">
        <v>6</v>
      </c>
      <c r="J38" s="21"/>
    </row>
    <row r="39" spans="1:10" ht="18.5" thickBot="1" x14ac:dyDescent="0.4">
      <c r="A39" s="68" t="s">
        <v>28</v>
      </c>
      <c r="B39" s="63">
        <v>98</v>
      </c>
      <c r="C39" s="189">
        <v>39.799999999999997</v>
      </c>
      <c r="D39" s="189"/>
      <c r="E39" s="63">
        <v>2</v>
      </c>
      <c r="F39" s="221"/>
      <c r="G39" s="193">
        <f t="shared" si="0"/>
        <v>137.80000000000001</v>
      </c>
      <c r="H39" s="220">
        <f t="shared" si="1"/>
        <v>19</v>
      </c>
      <c r="I39" s="220">
        <v>4</v>
      </c>
      <c r="J39" s="21"/>
    </row>
    <row r="40" spans="1:10" ht="18.5" thickBot="1" x14ac:dyDescent="0.4">
      <c r="A40" s="68" t="s">
        <v>29</v>
      </c>
      <c r="B40" s="63">
        <v>99</v>
      </c>
      <c r="C40" s="189">
        <v>39.799999999999997</v>
      </c>
      <c r="D40" s="189"/>
      <c r="E40" s="63">
        <v>1</v>
      </c>
      <c r="F40" s="221"/>
      <c r="G40" s="193">
        <f t="shared" si="0"/>
        <v>138.80000000000001</v>
      </c>
      <c r="H40" s="220">
        <f t="shared" si="1"/>
        <v>15</v>
      </c>
      <c r="I40" s="220">
        <v>3</v>
      </c>
      <c r="J40" s="21"/>
    </row>
    <row r="41" spans="1:10" ht="18.5" thickBot="1" x14ac:dyDescent="0.4">
      <c r="A41" s="68" t="s">
        <v>30</v>
      </c>
      <c r="B41" s="63">
        <v>99</v>
      </c>
      <c r="C41" s="189">
        <v>40</v>
      </c>
      <c r="D41" s="189"/>
      <c r="E41" s="63">
        <v>1</v>
      </c>
      <c r="F41" s="221"/>
      <c r="G41" s="193">
        <f t="shared" si="0"/>
        <v>139</v>
      </c>
      <c r="H41" s="220">
        <f t="shared" si="1"/>
        <v>11</v>
      </c>
      <c r="I41" s="220">
        <v>2</v>
      </c>
      <c r="J41" s="21"/>
    </row>
    <row r="42" spans="1:10" ht="18.5" thickBot="1" x14ac:dyDescent="0.4">
      <c r="A42" s="68" t="s">
        <v>31</v>
      </c>
      <c r="B42" s="63">
        <v>100</v>
      </c>
      <c r="C42" s="189">
        <v>40</v>
      </c>
      <c r="D42" s="189"/>
      <c r="E42" s="63">
        <v>0</v>
      </c>
      <c r="F42" s="221"/>
      <c r="G42" s="193">
        <f t="shared" si="0"/>
        <v>140</v>
      </c>
      <c r="H42" s="220">
        <f t="shared" si="1"/>
        <v>2</v>
      </c>
      <c r="I42" s="220">
        <v>1</v>
      </c>
      <c r="J42" s="21" t="s">
        <v>58</v>
      </c>
    </row>
    <row r="43" spans="1:10" ht="31.5" thickBot="1" x14ac:dyDescent="0.4">
      <c r="A43" s="69" t="s">
        <v>32</v>
      </c>
      <c r="B43" s="63">
        <v>99</v>
      </c>
      <c r="C43" s="189">
        <v>34</v>
      </c>
      <c r="D43" s="189" t="s">
        <v>157</v>
      </c>
      <c r="E43" s="63">
        <v>1</v>
      </c>
      <c r="F43" s="221"/>
      <c r="G43" s="193">
        <f t="shared" si="0"/>
        <v>133</v>
      </c>
      <c r="H43" s="220">
        <f t="shared" si="1"/>
        <v>31</v>
      </c>
      <c r="I43" s="220">
        <v>7</v>
      </c>
      <c r="J43" s="261"/>
    </row>
    <row r="44" spans="1:10" ht="15" thickTop="1" x14ac:dyDescent="0.35"/>
  </sheetData>
  <mergeCells count="13">
    <mergeCell ref="H9:H10"/>
    <mergeCell ref="I9:I10"/>
    <mergeCell ref="J9:J10"/>
    <mergeCell ref="B2:B3"/>
    <mergeCell ref="A4:I4"/>
    <mergeCell ref="A5:I5"/>
    <mergeCell ref="A7:I7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46"/>
  <sheetViews>
    <sheetView topLeftCell="A2" workbookViewId="0">
      <selection activeCell="A2" sqref="A1:XFD1048576"/>
    </sheetView>
  </sheetViews>
  <sheetFormatPr defaultRowHeight="14.5" x14ac:dyDescent="0.35"/>
  <cols>
    <col min="4" max="4" width="30.54296875" customWidth="1"/>
    <col min="9" max="9" width="13" customWidth="1"/>
    <col min="10" max="10" width="18.7265625" customWidth="1"/>
  </cols>
  <sheetData>
    <row r="1" spans="1:10" ht="15.5" x14ac:dyDescent="0.35">
      <c r="A1" s="13" t="s">
        <v>33</v>
      </c>
    </row>
    <row r="2" spans="1:10" x14ac:dyDescent="0.35">
      <c r="B2" s="327"/>
    </row>
    <row r="3" spans="1:10" x14ac:dyDescent="0.35">
      <c r="B3" s="327"/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159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160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15.5" thickTop="1" x14ac:dyDescent="0.35">
      <c r="A9" s="24" t="s">
        <v>37</v>
      </c>
      <c r="B9" s="309" t="s">
        <v>49</v>
      </c>
      <c r="C9" s="311" t="s">
        <v>39</v>
      </c>
      <c r="D9" s="325" t="s">
        <v>66</v>
      </c>
      <c r="E9" s="309" t="s">
        <v>41</v>
      </c>
      <c r="F9" s="313" t="s">
        <v>107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5.5" thickBot="1" x14ac:dyDescent="0.4">
      <c r="A10" s="25"/>
      <c r="B10" s="316"/>
      <c r="C10" s="318"/>
      <c r="D10" s="326"/>
      <c r="E10" s="316"/>
      <c r="F10" s="319"/>
      <c r="G10" s="316"/>
      <c r="H10" s="316"/>
      <c r="I10" s="316"/>
      <c r="J10" s="316"/>
    </row>
    <row r="11" spans="1:10" ht="19" thickTop="1" thickBot="1" x14ac:dyDescent="0.4">
      <c r="A11" s="64" t="s">
        <v>0</v>
      </c>
      <c r="B11" s="266">
        <v>37</v>
      </c>
      <c r="C11" s="28">
        <v>50</v>
      </c>
      <c r="D11" s="28"/>
      <c r="E11" s="266">
        <v>13</v>
      </c>
      <c r="F11" s="191"/>
      <c r="G11" s="205">
        <f>B11+C11</f>
        <v>87</v>
      </c>
      <c r="H11" s="84">
        <f t="shared" ref="H11:H20" si="0">RANK(G11,$G$11:$G$45,0)</f>
        <v>33</v>
      </c>
      <c r="I11" s="84">
        <v>9</v>
      </c>
      <c r="J11" s="159"/>
    </row>
    <row r="12" spans="1:10" ht="18.5" thickBot="1" x14ac:dyDescent="0.4">
      <c r="A12" s="64" t="s">
        <v>1</v>
      </c>
      <c r="B12" s="267">
        <v>48</v>
      </c>
      <c r="C12" s="28">
        <v>50</v>
      </c>
      <c r="D12" s="28"/>
      <c r="E12" s="267">
        <v>2</v>
      </c>
      <c r="F12" s="191"/>
      <c r="G12" s="205">
        <f t="shared" ref="G12:G45" si="1">B12+C12</f>
        <v>98</v>
      </c>
      <c r="H12" s="84">
        <f t="shared" si="0"/>
        <v>13</v>
      </c>
      <c r="I12" s="84">
        <v>3</v>
      </c>
      <c r="J12" s="18"/>
    </row>
    <row r="13" spans="1:10" ht="18.5" thickBot="1" x14ac:dyDescent="0.4">
      <c r="A13" s="64" t="s">
        <v>2</v>
      </c>
      <c r="B13" s="267">
        <v>36</v>
      </c>
      <c r="C13" s="28">
        <v>50</v>
      </c>
      <c r="D13" s="28"/>
      <c r="E13" s="267">
        <v>14</v>
      </c>
      <c r="F13" s="191"/>
      <c r="G13" s="205">
        <f t="shared" si="1"/>
        <v>86</v>
      </c>
      <c r="H13" s="84">
        <f t="shared" si="0"/>
        <v>34</v>
      </c>
      <c r="I13" s="84">
        <v>10</v>
      </c>
      <c r="J13" s="18"/>
    </row>
    <row r="14" spans="1:10" ht="18.5" thickBot="1" x14ac:dyDescent="0.4">
      <c r="A14" s="64" t="s">
        <v>3</v>
      </c>
      <c r="B14" s="267">
        <v>40</v>
      </c>
      <c r="C14" s="28">
        <v>50</v>
      </c>
      <c r="D14" s="28"/>
      <c r="E14" s="267">
        <v>10</v>
      </c>
      <c r="F14" s="191"/>
      <c r="G14" s="205">
        <f t="shared" si="1"/>
        <v>90</v>
      </c>
      <c r="H14" s="84">
        <f t="shared" si="0"/>
        <v>32</v>
      </c>
      <c r="I14" s="84">
        <v>8</v>
      </c>
      <c r="J14" s="18"/>
    </row>
    <row r="15" spans="1:10" ht="18.5" thickBot="1" x14ac:dyDescent="0.4">
      <c r="A15" s="64" t="s">
        <v>4</v>
      </c>
      <c r="B15" s="267">
        <v>44</v>
      </c>
      <c r="C15" s="28">
        <v>50</v>
      </c>
      <c r="D15" s="28"/>
      <c r="E15" s="267">
        <v>6</v>
      </c>
      <c r="F15" s="191"/>
      <c r="G15" s="205">
        <f t="shared" si="1"/>
        <v>94</v>
      </c>
      <c r="H15" s="84">
        <f t="shared" si="0"/>
        <v>24</v>
      </c>
      <c r="I15" s="84">
        <v>4</v>
      </c>
      <c r="J15" s="18"/>
    </row>
    <row r="16" spans="1:10" ht="18.5" thickBot="1" x14ac:dyDescent="0.4">
      <c r="A16" s="64" t="s">
        <v>5</v>
      </c>
      <c r="B16" s="267">
        <v>50</v>
      </c>
      <c r="C16" s="28">
        <v>50</v>
      </c>
      <c r="D16" s="28"/>
      <c r="E16" s="267">
        <v>0</v>
      </c>
      <c r="F16" s="191"/>
      <c r="G16" s="205">
        <f t="shared" si="1"/>
        <v>100</v>
      </c>
      <c r="H16" s="84">
        <f t="shared" si="0"/>
        <v>1</v>
      </c>
      <c r="I16" s="84">
        <v>1</v>
      </c>
      <c r="J16" s="18" t="s">
        <v>58</v>
      </c>
    </row>
    <row r="17" spans="1:10" ht="16" thickBot="1" x14ac:dyDescent="0.4">
      <c r="A17" s="64" t="s">
        <v>6</v>
      </c>
      <c r="B17" s="267">
        <v>50</v>
      </c>
      <c r="C17" s="28">
        <v>50</v>
      </c>
      <c r="D17" s="28"/>
      <c r="E17" s="267">
        <v>0</v>
      </c>
      <c r="F17" s="252"/>
      <c r="G17" s="205">
        <f t="shared" si="1"/>
        <v>100</v>
      </c>
      <c r="H17" s="84">
        <f t="shared" si="0"/>
        <v>1</v>
      </c>
      <c r="I17" s="84">
        <v>1</v>
      </c>
      <c r="J17" s="18" t="s">
        <v>58</v>
      </c>
    </row>
    <row r="18" spans="1:10" ht="16" thickBot="1" x14ac:dyDescent="0.4">
      <c r="A18" s="64" t="s">
        <v>7</v>
      </c>
      <c r="B18" s="267">
        <v>44</v>
      </c>
      <c r="C18" s="28">
        <v>50</v>
      </c>
      <c r="D18" s="28"/>
      <c r="E18" s="267">
        <v>6</v>
      </c>
      <c r="F18" s="252"/>
      <c r="G18" s="205">
        <f t="shared" si="1"/>
        <v>94</v>
      </c>
      <c r="H18" s="84">
        <f t="shared" si="0"/>
        <v>24</v>
      </c>
      <c r="I18" s="84">
        <v>4</v>
      </c>
      <c r="J18" s="18"/>
    </row>
    <row r="19" spans="1:10" ht="18.5" thickBot="1" x14ac:dyDescent="0.4">
      <c r="A19" s="64" t="s">
        <v>8</v>
      </c>
      <c r="B19" s="267">
        <v>43</v>
      </c>
      <c r="C19" s="28">
        <v>50</v>
      </c>
      <c r="D19" s="28"/>
      <c r="E19" s="267">
        <v>7</v>
      </c>
      <c r="F19" s="191"/>
      <c r="G19" s="205">
        <f t="shared" si="1"/>
        <v>93</v>
      </c>
      <c r="H19" s="84">
        <f t="shared" si="0"/>
        <v>28</v>
      </c>
      <c r="I19" s="84">
        <v>7</v>
      </c>
      <c r="J19" s="18"/>
    </row>
    <row r="20" spans="1:10" ht="18.5" thickBot="1" x14ac:dyDescent="0.4">
      <c r="A20" s="64" t="s">
        <v>9</v>
      </c>
      <c r="B20" s="267">
        <v>44</v>
      </c>
      <c r="C20" s="28">
        <v>50</v>
      </c>
      <c r="D20" s="28"/>
      <c r="E20" s="267">
        <v>6</v>
      </c>
      <c r="F20" s="191"/>
      <c r="G20" s="205">
        <f t="shared" si="1"/>
        <v>94</v>
      </c>
      <c r="H20" s="84">
        <f t="shared" si="0"/>
        <v>24</v>
      </c>
      <c r="I20" s="84">
        <v>4</v>
      </c>
      <c r="J20" s="18"/>
    </row>
    <row r="21" spans="1:10" s="264" customFormat="1" ht="18.5" thickBot="1" x14ac:dyDescent="0.4">
      <c r="A21" s="262" t="s">
        <v>12</v>
      </c>
      <c r="B21" s="263">
        <v>46</v>
      </c>
      <c r="C21" s="187">
        <v>50</v>
      </c>
      <c r="D21" s="187"/>
      <c r="E21" s="263">
        <v>4</v>
      </c>
      <c r="F21" s="195"/>
      <c r="G21" s="196">
        <f t="shared" si="1"/>
        <v>96</v>
      </c>
      <c r="H21" s="85">
        <f t="shared" ref="H21" si="2">RANK(G21,$G$11:$G$45,0)</f>
        <v>21</v>
      </c>
      <c r="I21" s="85">
        <v>8</v>
      </c>
      <c r="J21" s="19"/>
    </row>
    <row r="22" spans="1:10" s="264" customFormat="1" ht="18.5" thickBot="1" x14ac:dyDescent="0.4">
      <c r="A22" s="65" t="s">
        <v>13</v>
      </c>
      <c r="B22" s="263">
        <v>43</v>
      </c>
      <c r="C22" s="187">
        <v>50</v>
      </c>
      <c r="D22" s="187"/>
      <c r="E22" s="263">
        <v>7</v>
      </c>
      <c r="F22" s="195"/>
      <c r="G22" s="196">
        <f t="shared" si="1"/>
        <v>93</v>
      </c>
      <c r="H22" s="85">
        <f t="shared" ref="H22:H31" si="3">RANK(G22,$G$11:$G$45,0)</f>
        <v>28</v>
      </c>
      <c r="I22" s="85">
        <v>10</v>
      </c>
      <c r="J22" s="162"/>
    </row>
    <row r="23" spans="1:10" s="264" customFormat="1" ht="16.5" customHeight="1" thickBot="1" x14ac:dyDescent="0.4">
      <c r="A23" s="65" t="s">
        <v>14</v>
      </c>
      <c r="B23" s="265">
        <v>48</v>
      </c>
      <c r="C23" s="187">
        <v>50</v>
      </c>
      <c r="D23" s="187"/>
      <c r="E23" s="265">
        <v>2</v>
      </c>
      <c r="F23" s="195"/>
      <c r="G23" s="196">
        <f t="shared" si="1"/>
        <v>98</v>
      </c>
      <c r="H23" s="85">
        <f t="shared" si="3"/>
        <v>13</v>
      </c>
      <c r="I23" s="85">
        <v>6</v>
      </c>
      <c r="J23" s="19"/>
    </row>
    <row r="24" spans="1:10" s="264" customFormat="1" ht="16.5" customHeight="1" thickBot="1" x14ac:dyDescent="0.4">
      <c r="A24" s="66" t="s">
        <v>15</v>
      </c>
      <c r="B24" s="263">
        <v>50</v>
      </c>
      <c r="C24" s="187">
        <v>50</v>
      </c>
      <c r="D24" s="253"/>
      <c r="E24" s="263">
        <v>0</v>
      </c>
      <c r="F24" s="198"/>
      <c r="G24" s="196">
        <f t="shared" si="1"/>
        <v>100</v>
      </c>
      <c r="H24" s="255">
        <f t="shared" si="3"/>
        <v>1</v>
      </c>
      <c r="I24" s="255">
        <v>1</v>
      </c>
      <c r="J24" s="256" t="s">
        <v>58</v>
      </c>
    </row>
    <row r="25" spans="1:10" s="264" customFormat="1" ht="18.5" thickBot="1" x14ac:dyDescent="0.4">
      <c r="A25" s="66" t="s">
        <v>16</v>
      </c>
      <c r="B25" s="263">
        <v>49</v>
      </c>
      <c r="C25" s="187">
        <v>50</v>
      </c>
      <c r="D25" s="19"/>
      <c r="E25" s="263">
        <v>1</v>
      </c>
      <c r="F25" s="260"/>
      <c r="G25" s="196">
        <f t="shared" si="1"/>
        <v>99</v>
      </c>
      <c r="H25" s="85">
        <f t="shared" si="3"/>
        <v>8</v>
      </c>
      <c r="I25" s="85">
        <v>2</v>
      </c>
      <c r="J25" s="19"/>
    </row>
    <row r="26" spans="1:10" s="264" customFormat="1" ht="18.5" thickBot="1" x14ac:dyDescent="0.4">
      <c r="A26" s="66" t="s">
        <v>17</v>
      </c>
      <c r="B26" s="263">
        <v>48</v>
      </c>
      <c r="C26" s="187">
        <v>50</v>
      </c>
      <c r="D26" s="239"/>
      <c r="E26" s="263">
        <v>2</v>
      </c>
      <c r="F26" s="198"/>
      <c r="G26" s="196">
        <f t="shared" si="1"/>
        <v>98</v>
      </c>
      <c r="H26" s="258">
        <f t="shared" si="3"/>
        <v>13</v>
      </c>
      <c r="I26" s="258">
        <v>6</v>
      </c>
      <c r="J26" s="259"/>
    </row>
    <row r="27" spans="1:10" s="264" customFormat="1" ht="18.5" thickBot="1" x14ac:dyDescent="0.4">
      <c r="A27" s="66" t="s">
        <v>18</v>
      </c>
      <c r="B27" s="263">
        <v>44</v>
      </c>
      <c r="C27" s="187">
        <v>50</v>
      </c>
      <c r="D27" s="236"/>
      <c r="E27" s="263">
        <v>6</v>
      </c>
      <c r="F27" s="198"/>
      <c r="G27" s="196">
        <f t="shared" si="1"/>
        <v>94</v>
      </c>
      <c r="H27" s="258">
        <f t="shared" si="3"/>
        <v>24</v>
      </c>
      <c r="I27" s="258">
        <v>9</v>
      </c>
      <c r="J27" s="259"/>
    </row>
    <row r="28" spans="1:10" s="264" customFormat="1" ht="16.5" customHeight="1" thickBot="1" x14ac:dyDescent="0.4">
      <c r="A28" s="66" t="s">
        <v>162</v>
      </c>
      <c r="B28" s="263">
        <v>49</v>
      </c>
      <c r="C28" s="187">
        <v>50</v>
      </c>
      <c r="D28" s="236"/>
      <c r="E28" s="263">
        <v>1</v>
      </c>
      <c r="F28" s="199"/>
      <c r="G28" s="196">
        <f t="shared" si="1"/>
        <v>99</v>
      </c>
      <c r="H28" s="85">
        <f t="shared" si="3"/>
        <v>8</v>
      </c>
      <c r="I28" s="85">
        <v>2</v>
      </c>
      <c r="J28" s="19"/>
    </row>
    <row r="29" spans="1:10" s="264" customFormat="1" ht="18.5" thickBot="1" x14ac:dyDescent="0.4">
      <c r="A29" s="65" t="s">
        <v>163</v>
      </c>
      <c r="B29" s="263">
        <v>49</v>
      </c>
      <c r="C29" s="187">
        <v>50</v>
      </c>
      <c r="D29" s="187"/>
      <c r="E29" s="263">
        <v>1</v>
      </c>
      <c r="F29" s="201"/>
      <c r="G29" s="196">
        <f t="shared" si="1"/>
        <v>99</v>
      </c>
      <c r="H29" s="85">
        <f t="shared" si="3"/>
        <v>8</v>
      </c>
      <c r="I29" s="85">
        <v>2</v>
      </c>
      <c r="J29" s="19"/>
    </row>
    <row r="30" spans="1:10" s="264" customFormat="1" ht="18.5" thickBot="1" x14ac:dyDescent="0.4">
      <c r="A30" s="65" t="s">
        <v>164</v>
      </c>
      <c r="B30" s="263">
        <v>49</v>
      </c>
      <c r="C30" s="187">
        <v>50</v>
      </c>
      <c r="D30" s="187"/>
      <c r="E30" s="263">
        <v>1</v>
      </c>
      <c r="F30" s="195"/>
      <c r="G30" s="196">
        <f t="shared" si="1"/>
        <v>99</v>
      </c>
      <c r="H30" s="85">
        <f t="shared" si="3"/>
        <v>8</v>
      </c>
      <c r="I30" s="85">
        <v>2</v>
      </c>
      <c r="J30" s="19"/>
    </row>
    <row r="31" spans="1:10" ht="18.5" thickBot="1" x14ac:dyDescent="0.4">
      <c r="A31" s="67" t="s">
        <v>19</v>
      </c>
      <c r="B31" s="269">
        <v>46</v>
      </c>
      <c r="C31" s="188">
        <v>50</v>
      </c>
      <c r="D31" s="188"/>
      <c r="E31" s="269">
        <v>4</v>
      </c>
      <c r="F31" s="224"/>
      <c r="G31" s="225">
        <f t="shared" si="1"/>
        <v>96</v>
      </c>
      <c r="H31" s="86">
        <f t="shared" si="3"/>
        <v>21</v>
      </c>
      <c r="I31" s="86">
        <v>5</v>
      </c>
      <c r="J31" s="165"/>
    </row>
    <row r="32" spans="1:10" ht="18.5" thickBot="1" x14ac:dyDescent="0.4">
      <c r="A32" s="67" t="s">
        <v>20</v>
      </c>
      <c r="B32" s="269">
        <v>50</v>
      </c>
      <c r="C32" s="188">
        <v>50</v>
      </c>
      <c r="D32" s="188"/>
      <c r="E32" s="269">
        <v>0</v>
      </c>
      <c r="F32" s="224"/>
      <c r="G32" s="225">
        <f t="shared" si="1"/>
        <v>100</v>
      </c>
      <c r="H32" s="86">
        <v>20</v>
      </c>
      <c r="I32" s="86">
        <v>1</v>
      </c>
      <c r="J32" s="165" t="s">
        <v>58</v>
      </c>
    </row>
    <row r="33" spans="1:10" ht="18.5" thickBot="1" x14ac:dyDescent="0.4">
      <c r="A33" s="67" t="s">
        <v>21</v>
      </c>
      <c r="B33" s="269">
        <v>49</v>
      </c>
      <c r="C33" s="188">
        <v>50</v>
      </c>
      <c r="D33" s="188"/>
      <c r="E33" s="269">
        <v>1</v>
      </c>
      <c r="F33" s="224"/>
      <c r="G33" s="225">
        <f t="shared" si="1"/>
        <v>99</v>
      </c>
      <c r="H33" s="86">
        <f t="shared" ref="H33:H45" si="4">RANK(G33,$G$11:$G$45,0)</f>
        <v>8</v>
      </c>
      <c r="I33" s="86">
        <v>2</v>
      </c>
      <c r="J33" s="20"/>
    </row>
    <row r="34" spans="1:10" ht="18.5" thickBot="1" x14ac:dyDescent="0.4">
      <c r="A34" s="67" t="s">
        <v>22</v>
      </c>
      <c r="B34" s="269">
        <v>46</v>
      </c>
      <c r="C34" s="188">
        <v>50</v>
      </c>
      <c r="D34" s="188"/>
      <c r="E34" s="269">
        <v>4</v>
      </c>
      <c r="F34" s="224"/>
      <c r="G34" s="225">
        <f t="shared" si="1"/>
        <v>96</v>
      </c>
      <c r="H34" s="86">
        <f t="shared" si="4"/>
        <v>21</v>
      </c>
      <c r="I34" s="86">
        <v>5</v>
      </c>
      <c r="J34" s="20"/>
    </row>
    <row r="35" spans="1:10" ht="18.5" thickBot="1" x14ac:dyDescent="0.4">
      <c r="A35" s="67" t="s">
        <v>23</v>
      </c>
      <c r="B35" s="269">
        <v>48</v>
      </c>
      <c r="C35" s="188">
        <v>50</v>
      </c>
      <c r="D35" s="188"/>
      <c r="E35" s="269">
        <v>2</v>
      </c>
      <c r="F35" s="224"/>
      <c r="G35" s="225">
        <f t="shared" si="1"/>
        <v>98</v>
      </c>
      <c r="H35" s="86">
        <f t="shared" si="4"/>
        <v>13</v>
      </c>
      <c r="I35" s="86">
        <v>3</v>
      </c>
      <c r="J35" s="20"/>
    </row>
    <row r="36" spans="1:10" ht="18.5" thickBot="1" x14ac:dyDescent="0.4">
      <c r="A36" s="67" t="s">
        <v>24</v>
      </c>
      <c r="B36" s="269">
        <v>43</v>
      </c>
      <c r="C36" s="188">
        <v>50</v>
      </c>
      <c r="D36" s="188"/>
      <c r="E36" s="269">
        <v>7</v>
      </c>
      <c r="F36" s="224"/>
      <c r="G36" s="225">
        <f t="shared" si="1"/>
        <v>93</v>
      </c>
      <c r="H36" s="86">
        <f t="shared" si="4"/>
        <v>28</v>
      </c>
      <c r="I36" s="86">
        <v>7</v>
      </c>
      <c r="J36" s="20"/>
    </row>
    <row r="37" spans="1:10" ht="18.5" thickBot="1" x14ac:dyDescent="0.4">
      <c r="A37" s="67" t="s">
        <v>25</v>
      </c>
      <c r="B37" s="269">
        <v>48</v>
      </c>
      <c r="C37" s="188">
        <v>50</v>
      </c>
      <c r="D37" s="188"/>
      <c r="E37" s="269">
        <v>2</v>
      </c>
      <c r="F37" s="224"/>
      <c r="G37" s="225">
        <f t="shared" si="1"/>
        <v>98</v>
      </c>
      <c r="H37" s="86">
        <f t="shared" si="4"/>
        <v>13</v>
      </c>
      <c r="I37" s="86">
        <v>3</v>
      </c>
      <c r="J37" s="20"/>
    </row>
    <row r="38" spans="1:10" ht="18.5" thickBot="1" x14ac:dyDescent="0.4">
      <c r="A38" s="67" t="s">
        <v>161</v>
      </c>
      <c r="B38" s="269">
        <v>18</v>
      </c>
      <c r="C38" s="188">
        <v>50</v>
      </c>
      <c r="D38" s="188"/>
      <c r="E38" s="269">
        <v>32</v>
      </c>
      <c r="F38" s="224"/>
      <c r="G38" s="225">
        <f t="shared" si="1"/>
        <v>68</v>
      </c>
      <c r="H38" s="86">
        <f t="shared" si="4"/>
        <v>35</v>
      </c>
      <c r="I38" s="86">
        <v>8</v>
      </c>
      <c r="J38" s="20"/>
    </row>
    <row r="39" spans="1:10" ht="18.5" thickBot="1" x14ac:dyDescent="0.4">
      <c r="A39" s="100" t="s">
        <v>26</v>
      </c>
      <c r="B39" s="268">
        <v>50</v>
      </c>
      <c r="C39" s="250">
        <v>50</v>
      </c>
      <c r="D39" s="250"/>
      <c r="E39" s="268">
        <v>0</v>
      </c>
      <c r="F39" s="194"/>
      <c r="G39" s="251">
        <f t="shared" si="1"/>
        <v>100</v>
      </c>
      <c r="H39" s="103">
        <f t="shared" si="4"/>
        <v>1</v>
      </c>
      <c r="I39" s="103">
        <v>1</v>
      </c>
      <c r="J39" s="168" t="s">
        <v>58</v>
      </c>
    </row>
    <row r="40" spans="1:10" ht="18.5" thickBot="1" x14ac:dyDescent="0.4">
      <c r="A40" s="100" t="s">
        <v>27</v>
      </c>
      <c r="B40" s="268">
        <v>50</v>
      </c>
      <c r="C40" s="250">
        <v>50</v>
      </c>
      <c r="D40" s="250"/>
      <c r="E40" s="268">
        <v>0</v>
      </c>
      <c r="F40" s="194"/>
      <c r="G40" s="251">
        <f t="shared" si="1"/>
        <v>100</v>
      </c>
      <c r="H40" s="103">
        <f t="shared" si="4"/>
        <v>1</v>
      </c>
      <c r="I40" s="103">
        <v>1</v>
      </c>
      <c r="J40" s="169" t="s">
        <v>58</v>
      </c>
    </row>
    <row r="41" spans="1:10" ht="18.5" thickBot="1" x14ac:dyDescent="0.4">
      <c r="A41" s="100" t="s">
        <v>28</v>
      </c>
      <c r="B41" s="268">
        <v>47</v>
      </c>
      <c r="C41" s="250">
        <v>50</v>
      </c>
      <c r="D41" s="250"/>
      <c r="E41" s="268">
        <v>3</v>
      </c>
      <c r="F41" s="194"/>
      <c r="G41" s="251">
        <f t="shared" si="1"/>
        <v>97</v>
      </c>
      <c r="H41" s="103">
        <f t="shared" si="4"/>
        <v>19</v>
      </c>
      <c r="I41" s="103">
        <v>5</v>
      </c>
      <c r="J41" s="169"/>
    </row>
    <row r="42" spans="1:10" ht="18.5" thickBot="1" x14ac:dyDescent="0.4">
      <c r="A42" s="100" t="s">
        <v>29</v>
      </c>
      <c r="B42" s="268">
        <v>50</v>
      </c>
      <c r="C42" s="250">
        <v>50</v>
      </c>
      <c r="D42" s="250"/>
      <c r="E42" s="268">
        <v>0</v>
      </c>
      <c r="F42" s="194"/>
      <c r="G42" s="251">
        <f t="shared" si="1"/>
        <v>100</v>
      </c>
      <c r="H42" s="103">
        <f t="shared" si="4"/>
        <v>1</v>
      </c>
      <c r="I42" s="103">
        <v>1</v>
      </c>
      <c r="J42" s="169" t="s">
        <v>58</v>
      </c>
    </row>
    <row r="43" spans="1:10" ht="18.5" thickBot="1" x14ac:dyDescent="0.4">
      <c r="A43" s="100" t="s">
        <v>30</v>
      </c>
      <c r="B43" s="268">
        <v>48</v>
      </c>
      <c r="C43" s="250">
        <v>50</v>
      </c>
      <c r="D43" s="250"/>
      <c r="E43" s="268">
        <v>2</v>
      </c>
      <c r="F43" s="194"/>
      <c r="G43" s="251">
        <f t="shared" si="1"/>
        <v>98</v>
      </c>
      <c r="H43" s="103">
        <f t="shared" si="4"/>
        <v>13</v>
      </c>
      <c r="I43" s="103">
        <v>4</v>
      </c>
      <c r="J43" s="169"/>
    </row>
    <row r="44" spans="1:10" ht="18.5" thickBot="1" x14ac:dyDescent="0.4">
      <c r="A44" s="100" t="s">
        <v>31</v>
      </c>
      <c r="B44" s="268">
        <v>41</v>
      </c>
      <c r="C44" s="250">
        <v>50</v>
      </c>
      <c r="D44" s="250"/>
      <c r="E44" s="268">
        <v>9</v>
      </c>
      <c r="F44" s="194"/>
      <c r="G44" s="251">
        <f t="shared" si="1"/>
        <v>91</v>
      </c>
      <c r="H44" s="103">
        <f t="shared" si="4"/>
        <v>31</v>
      </c>
      <c r="I44" s="103">
        <v>7</v>
      </c>
      <c r="J44" s="169"/>
    </row>
    <row r="45" spans="1:10" ht="18.5" thickBot="1" x14ac:dyDescent="0.4">
      <c r="A45" s="109" t="s">
        <v>32</v>
      </c>
      <c r="B45" s="268">
        <v>47</v>
      </c>
      <c r="C45" s="250">
        <v>50</v>
      </c>
      <c r="D45" s="250"/>
      <c r="E45" s="268">
        <v>3</v>
      </c>
      <c r="F45" s="194"/>
      <c r="G45" s="251">
        <f t="shared" si="1"/>
        <v>97</v>
      </c>
      <c r="H45" s="103">
        <f t="shared" si="4"/>
        <v>19</v>
      </c>
      <c r="I45" s="103">
        <v>5</v>
      </c>
      <c r="J45" s="168"/>
    </row>
    <row r="46" spans="1:10" ht="15" thickTop="1" x14ac:dyDescent="0.35"/>
  </sheetData>
  <mergeCells count="13">
    <mergeCell ref="H9:H10"/>
    <mergeCell ref="I9:I10"/>
    <mergeCell ref="J9:J10"/>
    <mergeCell ref="B2:B3"/>
    <mergeCell ref="A4:I4"/>
    <mergeCell ref="A5:I5"/>
    <mergeCell ref="A7:I7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3"/>
  <sheetViews>
    <sheetView workbookViewId="0">
      <selection sqref="A1:XFD1048576"/>
    </sheetView>
  </sheetViews>
  <sheetFormatPr defaultRowHeight="14.5" x14ac:dyDescent="0.35"/>
  <cols>
    <col min="4" max="4" width="30.54296875" customWidth="1"/>
    <col min="9" max="9" width="13" customWidth="1"/>
    <col min="10" max="10" width="18.7265625" customWidth="1"/>
  </cols>
  <sheetData>
    <row r="1" spans="1:10" x14ac:dyDescent="0.35">
      <c r="B1" s="327"/>
    </row>
    <row r="2" spans="1:10" x14ac:dyDescent="0.35">
      <c r="B2" s="327"/>
    </row>
    <row r="3" spans="1:10" ht="15" x14ac:dyDescent="0.35">
      <c r="A3" s="304" t="s">
        <v>34</v>
      </c>
      <c r="B3" s="304"/>
      <c r="C3" s="304"/>
      <c r="D3" s="304"/>
      <c r="E3" s="304"/>
      <c r="F3" s="304"/>
      <c r="G3" s="304"/>
      <c r="H3" s="304"/>
      <c r="I3" s="304"/>
    </row>
    <row r="4" spans="1:10" ht="15" x14ac:dyDescent="0.35">
      <c r="A4" s="305" t="s">
        <v>165</v>
      </c>
      <c r="B4" s="305"/>
      <c r="C4" s="305"/>
      <c r="D4" s="305"/>
      <c r="E4" s="305"/>
      <c r="F4" s="305"/>
      <c r="G4" s="305"/>
      <c r="H4" s="305"/>
      <c r="I4" s="305"/>
    </row>
    <row r="5" spans="1:10" ht="15.5" thickBot="1" x14ac:dyDescent="0.4">
      <c r="A5" s="305" t="s">
        <v>166</v>
      </c>
      <c r="B5" s="305"/>
      <c r="C5" s="305"/>
      <c r="D5" s="305"/>
      <c r="E5" s="305"/>
      <c r="F5" s="305"/>
      <c r="G5" s="305"/>
      <c r="H5" s="305"/>
      <c r="I5" s="305"/>
    </row>
    <row r="6" spans="1:10" ht="15.5" thickTop="1" x14ac:dyDescent="0.35">
      <c r="A6" s="24" t="s">
        <v>37</v>
      </c>
      <c r="B6" s="309" t="s">
        <v>49</v>
      </c>
      <c r="C6" s="311" t="s">
        <v>39</v>
      </c>
      <c r="D6" s="325" t="s">
        <v>66</v>
      </c>
      <c r="E6" s="309" t="s">
        <v>41</v>
      </c>
      <c r="F6" s="313" t="s">
        <v>107</v>
      </c>
      <c r="G6" s="309" t="s">
        <v>42</v>
      </c>
      <c r="H6" s="311" t="s">
        <v>43</v>
      </c>
      <c r="I6" s="317" t="s">
        <v>44</v>
      </c>
      <c r="J6" s="317" t="s">
        <v>45</v>
      </c>
    </row>
    <row r="7" spans="1:10" ht="15.5" thickBot="1" x14ac:dyDescent="0.4">
      <c r="A7" s="25"/>
      <c r="B7" s="316"/>
      <c r="C7" s="318"/>
      <c r="D7" s="326"/>
      <c r="E7" s="316"/>
      <c r="F7" s="319"/>
      <c r="G7" s="316"/>
      <c r="H7" s="318"/>
      <c r="I7" s="317"/>
      <c r="J7" s="317"/>
    </row>
    <row r="8" spans="1:10" ht="19" thickTop="1" thickBot="1" x14ac:dyDescent="0.4">
      <c r="A8" s="64" t="s">
        <v>0</v>
      </c>
      <c r="B8" s="275">
        <v>47</v>
      </c>
      <c r="C8" s="28">
        <v>40</v>
      </c>
      <c r="D8" s="28"/>
      <c r="E8" s="275">
        <v>3</v>
      </c>
      <c r="F8" s="191"/>
      <c r="G8" s="205">
        <f>B8+C8+F8</f>
        <v>87</v>
      </c>
      <c r="H8" s="270">
        <f t="shared" ref="H8:H28" si="0">RANK(G8,$G$8:$G$42,0)</f>
        <v>33</v>
      </c>
      <c r="I8" s="113">
        <v>8</v>
      </c>
      <c r="J8" s="113"/>
    </row>
    <row r="9" spans="1:10" ht="18.5" thickBot="1" x14ac:dyDescent="0.4">
      <c r="A9" s="64" t="s">
        <v>1</v>
      </c>
      <c r="B9" s="276">
        <v>49</v>
      </c>
      <c r="C9" s="28">
        <v>49</v>
      </c>
      <c r="D9" s="28"/>
      <c r="E9" s="276">
        <v>1</v>
      </c>
      <c r="F9" s="191"/>
      <c r="G9" s="205">
        <f t="shared" ref="G9:G42" si="1">B9+C9+F9</f>
        <v>98</v>
      </c>
      <c r="H9" s="270">
        <f t="shared" si="0"/>
        <v>12</v>
      </c>
      <c r="I9" s="113">
        <v>2</v>
      </c>
      <c r="J9" s="113"/>
    </row>
    <row r="10" spans="1:10" ht="18.5" thickBot="1" x14ac:dyDescent="0.4">
      <c r="A10" s="64" t="s">
        <v>2</v>
      </c>
      <c r="B10" s="276">
        <v>47</v>
      </c>
      <c r="C10" s="28">
        <v>48</v>
      </c>
      <c r="D10" s="28"/>
      <c r="E10" s="276">
        <v>3</v>
      </c>
      <c r="F10" s="191"/>
      <c r="G10" s="205">
        <f t="shared" si="1"/>
        <v>95</v>
      </c>
      <c r="H10" s="270">
        <f t="shared" si="0"/>
        <v>22</v>
      </c>
      <c r="I10" s="113">
        <v>6</v>
      </c>
      <c r="J10" s="113"/>
    </row>
    <row r="11" spans="1:10" ht="18.5" thickBot="1" x14ac:dyDescent="0.4">
      <c r="A11" s="64" t="s">
        <v>3</v>
      </c>
      <c r="B11" s="276">
        <v>46</v>
      </c>
      <c r="C11" s="28">
        <v>0</v>
      </c>
      <c r="D11" s="28"/>
      <c r="E11" s="276">
        <v>4</v>
      </c>
      <c r="F11" s="191"/>
      <c r="G11" s="205">
        <f t="shared" si="1"/>
        <v>46</v>
      </c>
      <c r="H11" s="270">
        <f t="shared" si="0"/>
        <v>35</v>
      </c>
      <c r="I11" s="113">
        <v>10</v>
      </c>
      <c r="J11" s="113"/>
    </row>
    <row r="12" spans="1:10" ht="18.5" thickBot="1" x14ac:dyDescent="0.4">
      <c r="A12" s="64" t="s">
        <v>4</v>
      </c>
      <c r="B12" s="276">
        <v>49</v>
      </c>
      <c r="C12" s="28">
        <v>47.8</v>
      </c>
      <c r="D12" s="28"/>
      <c r="E12" s="276">
        <v>1</v>
      </c>
      <c r="F12" s="191"/>
      <c r="G12" s="205">
        <f t="shared" si="1"/>
        <v>96.8</v>
      </c>
      <c r="H12" s="270">
        <f t="shared" si="0"/>
        <v>18</v>
      </c>
      <c r="I12" s="113">
        <v>4</v>
      </c>
      <c r="J12" s="113"/>
    </row>
    <row r="13" spans="1:10" ht="18.5" thickBot="1" x14ac:dyDescent="0.4">
      <c r="A13" s="64" t="s">
        <v>5</v>
      </c>
      <c r="B13" s="276">
        <v>50</v>
      </c>
      <c r="C13" s="28">
        <v>50</v>
      </c>
      <c r="D13" s="28"/>
      <c r="E13" s="276">
        <v>0</v>
      </c>
      <c r="F13" s="191"/>
      <c r="G13" s="205">
        <f t="shared" si="1"/>
        <v>100</v>
      </c>
      <c r="H13" s="270">
        <f t="shared" si="0"/>
        <v>1</v>
      </c>
      <c r="I13" s="113">
        <v>1</v>
      </c>
      <c r="J13" s="113"/>
    </row>
    <row r="14" spans="1:10" ht="16" thickBot="1" x14ac:dyDescent="0.4">
      <c r="A14" s="64" t="s">
        <v>6</v>
      </c>
      <c r="B14" s="276">
        <v>48</v>
      </c>
      <c r="C14" s="28">
        <v>50</v>
      </c>
      <c r="D14" s="28"/>
      <c r="E14" s="276">
        <v>2</v>
      </c>
      <c r="F14" s="252"/>
      <c r="G14" s="205">
        <f t="shared" si="1"/>
        <v>98</v>
      </c>
      <c r="H14" s="270">
        <f t="shared" si="0"/>
        <v>12</v>
      </c>
      <c r="I14" s="113">
        <v>9</v>
      </c>
      <c r="J14" s="113"/>
    </row>
    <row r="15" spans="1:10" ht="16" thickBot="1" x14ac:dyDescent="0.4">
      <c r="A15" s="64" t="s">
        <v>7</v>
      </c>
      <c r="B15" s="276">
        <v>49</v>
      </c>
      <c r="C15" s="28">
        <v>42</v>
      </c>
      <c r="D15" s="28"/>
      <c r="E15" s="276">
        <v>1</v>
      </c>
      <c r="F15" s="252"/>
      <c r="G15" s="205">
        <f t="shared" si="1"/>
        <v>91</v>
      </c>
      <c r="H15" s="270">
        <f t="shared" si="0"/>
        <v>30</v>
      </c>
      <c r="I15" s="113">
        <v>7</v>
      </c>
      <c r="J15" s="113"/>
    </row>
    <row r="16" spans="1:10" ht="18.5" thickBot="1" x14ac:dyDescent="0.4">
      <c r="A16" s="64" t="s">
        <v>8</v>
      </c>
      <c r="B16" s="276">
        <v>48</v>
      </c>
      <c r="C16" s="28">
        <v>50</v>
      </c>
      <c r="D16" s="28"/>
      <c r="E16" s="276">
        <v>2</v>
      </c>
      <c r="F16" s="191"/>
      <c r="G16" s="205">
        <f t="shared" si="1"/>
        <v>98</v>
      </c>
      <c r="H16" s="270">
        <f t="shared" si="0"/>
        <v>12</v>
      </c>
      <c r="I16" s="113">
        <v>2</v>
      </c>
      <c r="J16" s="113"/>
    </row>
    <row r="17" spans="1:10" ht="18.5" thickBot="1" x14ac:dyDescent="0.4">
      <c r="A17" s="64" t="s">
        <v>9</v>
      </c>
      <c r="B17" s="276">
        <v>48</v>
      </c>
      <c r="C17" s="28">
        <v>47.8</v>
      </c>
      <c r="D17" s="28"/>
      <c r="E17" s="276">
        <v>2</v>
      </c>
      <c r="F17" s="191">
        <v>2</v>
      </c>
      <c r="G17" s="205">
        <f t="shared" si="1"/>
        <v>97.8</v>
      </c>
      <c r="H17" s="270">
        <f t="shared" si="0"/>
        <v>16</v>
      </c>
      <c r="I17" s="113">
        <v>5</v>
      </c>
      <c r="J17" s="113"/>
    </row>
    <row r="18" spans="1:10" s="264" customFormat="1" ht="18.5" thickBot="1" x14ac:dyDescent="0.4">
      <c r="A18" s="262" t="s">
        <v>12</v>
      </c>
      <c r="B18" s="276">
        <v>47</v>
      </c>
      <c r="C18" s="187">
        <v>47.8</v>
      </c>
      <c r="D18" s="187"/>
      <c r="E18" s="276">
        <v>3</v>
      </c>
      <c r="F18" s="195"/>
      <c r="G18" s="205">
        <f t="shared" si="1"/>
        <v>94.8</v>
      </c>
      <c r="H18" s="192">
        <f t="shared" si="0"/>
        <v>25</v>
      </c>
      <c r="I18" s="279">
        <v>7</v>
      </c>
      <c r="J18" s="279"/>
    </row>
    <row r="19" spans="1:10" s="264" customFormat="1" ht="18.5" thickBot="1" x14ac:dyDescent="0.4">
      <c r="A19" s="65" t="s">
        <v>13</v>
      </c>
      <c r="B19" s="276">
        <v>40</v>
      </c>
      <c r="C19" s="187">
        <v>48.6</v>
      </c>
      <c r="D19" s="187"/>
      <c r="E19" s="276">
        <v>10</v>
      </c>
      <c r="F19" s="195"/>
      <c r="G19" s="205">
        <f t="shared" si="1"/>
        <v>88.6</v>
      </c>
      <c r="H19" s="192">
        <f t="shared" si="0"/>
        <v>32</v>
      </c>
      <c r="I19" s="279">
        <v>10</v>
      </c>
      <c r="J19" s="279"/>
    </row>
    <row r="20" spans="1:10" s="264" customFormat="1" ht="16.5" customHeight="1" thickBot="1" x14ac:dyDescent="0.4">
      <c r="A20" s="65" t="s">
        <v>14</v>
      </c>
      <c r="B20" s="278">
        <v>44</v>
      </c>
      <c r="C20" s="187">
        <v>47.8</v>
      </c>
      <c r="D20" s="187"/>
      <c r="E20" s="277">
        <v>6</v>
      </c>
      <c r="F20" s="195"/>
      <c r="G20" s="205">
        <f t="shared" si="1"/>
        <v>91.8</v>
      </c>
      <c r="H20" s="192">
        <f t="shared" si="0"/>
        <v>29</v>
      </c>
      <c r="I20" s="279">
        <v>9</v>
      </c>
      <c r="J20" s="279"/>
    </row>
    <row r="21" spans="1:10" s="264" customFormat="1" ht="16.5" customHeight="1" thickBot="1" x14ac:dyDescent="0.4">
      <c r="A21" s="66" t="s">
        <v>15</v>
      </c>
      <c r="B21" s="275">
        <v>50</v>
      </c>
      <c r="C21" s="187">
        <v>50</v>
      </c>
      <c r="D21" s="253"/>
      <c r="E21" s="276">
        <v>0</v>
      </c>
      <c r="F21" s="198"/>
      <c r="G21" s="205">
        <f t="shared" si="1"/>
        <v>100</v>
      </c>
      <c r="H21" s="271">
        <f t="shared" si="0"/>
        <v>1</v>
      </c>
      <c r="I21" s="279">
        <v>1</v>
      </c>
      <c r="J21" s="279"/>
    </row>
    <row r="22" spans="1:10" s="264" customFormat="1" ht="18.5" thickBot="1" x14ac:dyDescent="0.4">
      <c r="A22" s="66" t="s">
        <v>16</v>
      </c>
      <c r="B22" s="276">
        <v>50</v>
      </c>
      <c r="C22" s="187">
        <v>46.8</v>
      </c>
      <c r="D22" s="19"/>
      <c r="E22" s="276">
        <v>0</v>
      </c>
      <c r="F22" s="260"/>
      <c r="G22" s="205">
        <f t="shared" si="1"/>
        <v>96.8</v>
      </c>
      <c r="H22" s="192">
        <f t="shared" si="0"/>
        <v>18</v>
      </c>
      <c r="I22" s="279">
        <v>5</v>
      </c>
      <c r="J22" s="279"/>
    </row>
    <row r="23" spans="1:10" s="264" customFormat="1" ht="18.5" thickBot="1" x14ac:dyDescent="0.4">
      <c r="A23" s="66" t="s">
        <v>17</v>
      </c>
      <c r="B23" s="276">
        <v>49</v>
      </c>
      <c r="C23" s="187">
        <v>50</v>
      </c>
      <c r="D23" s="239"/>
      <c r="E23" s="276">
        <v>1</v>
      </c>
      <c r="F23" s="198"/>
      <c r="G23" s="205">
        <f t="shared" si="1"/>
        <v>99</v>
      </c>
      <c r="H23" s="272">
        <f t="shared" si="0"/>
        <v>5</v>
      </c>
      <c r="I23" s="279">
        <v>4</v>
      </c>
      <c r="J23" s="279"/>
    </row>
    <row r="24" spans="1:10" s="264" customFormat="1" ht="18.5" thickBot="1" x14ac:dyDescent="0.4">
      <c r="A24" s="66" t="s">
        <v>18</v>
      </c>
      <c r="B24" s="276">
        <v>46</v>
      </c>
      <c r="C24" s="187">
        <v>48.2</v>
      </c>
      <c r="D24" s="236"/>
      <c r="E24" s="276">
        <v>4</v>
      </c>
      <c r="F24" s="198"/>
      <c r="G24" s="205">
        <f t="shared" si="1"/>
        <v>94.2</v>
      </c>
      <c r="H24" s="272">
        <f t="shared" si="0"/>
        <v>26</v>
      </c>
      <c r="I24" s="279">
        <v>8</v>
      </c>
      <c r="J24" s="279"/>
    </row>
    <row r="25" spans="1:10" s="264" customFormat="1" ht="16.5" customHeight="1" thickBot="1" x14ac:dyDescent="0.4">
      <c r="A25" s="66" t="s">
        <v>162</v>
      </c>
      <c r="B25" s="276">
        <v>50</v>
      </c>
      <c r="C25" s="187">
        <v>49.6</v>
      </c>
      <c r="D25" s="236"/>
      <c r="E25" s="276">
        <v>0</v>
      </c>
      <c r="F25" s="199"/>
      <c r="G25" s="205">
        <f t="shared" si="1"/>
        <v>99.6</v>
      </c>
      <c r="H25" s="192">
        <f t="shared" si="0"/>
        <v>4</v>
      </c>
      <c r="I25" s="279">
        <v>3</v>
      </c>
      <c r="J25" s="279"/>
    </row>
    <row r="26" spans="1:10" s="264" customFormat="1" ht="18.5" thickBot="1" x14ac:dyDescent="0.4">
      <c r="A26" s="65" t="s">
        <v>163</v>
      </c>
      <c r="B26" s="276">
        <v>50</v>
      </c>
      <c r="C26" s="187">
        <v>50</v>
      </c>
      <c r="D26" s="187"/>
      <c r="E26" s="276">
        <v>0</v>
      </c>
      <c r="F26" s="201"/>
      <c r="G26" s="205">
        <f t="shared" si="1"/>
        <v>100</v>
      </c>
      <c r="H26" s="192">
        <f t="shared" si="0"/>
        <v>1</v>
      </c>
      <c r="I26" s="279">
        <v>1</v>
      </c>
      <c r="J26" s="279"/>
    </row>
    <row r="27" spans="1:10" s="264" customFormat="1" ht="18.5" thickBot="1" x14ac:dyDescent="0.4">
      <c r="A27" s="65" t="s">
        <v>164</v>
      </c>
      <c r="B27" s="276">
        <v>47</v>
      </c>
      <c r="C27" s="187">
        <v>49</v>
      </c>
      <c r="D27" s="187"/>
      <c r="E27" s="276">
        <v>3</v>
      </c>
      <c r="F27" s="195"/>
      <c r="G27" s="205">
        <f t="shared" si="1"/>
        <v>96</v>
      </c>
      <c r="H27" s="192">
        <f t="shared" si="0"/>
        <v>20</v>
      </c>
      <c r="I27" s="279">
        <v>6</v>
      </c>
      <c r="J27" s="279"/>
    </row>
    <row r="28" spans="1:10" ht="18.5" thickBot="1" x14ac:dyDescent="0.4">
      <c r="A28" s="67" t="s">
        <v>19</v>
      </c>
      <c r="B28" s="276">
        <v>47</v>
      </c>
      <c r="C28" s="188">
        <v>47</v>
      </c>
      <c r="D28" s="188"/>
      <c r="E28" s="276">
        <v>3</v>
      </c>
      <c r="F28" s="224"/>
      <c r="G28" s="205">
        <f t="shared" si="1"/>
        <v>94</v>
      </c>
      <c r="H28" s="273">
        <f t="shared" si="0"/>
        <v>27</v>
      </c>
      <c r="I28" s="113">
        <v>5</v>
      </c>
      <c r="J28" s="113"/>
    </row>
    <row r="29" spans="1:10" ht="18.5" thickBot="1" x14ac:dyDescent="0.4">
      <c r="A29" s="67" t="s">
        <v>20</v>
      </c>
      <c r="B29" s="276">
        <v>47</v>
      </c>
      <c r="C29" s="188">
        <v>50</v>
      </c>
      <c r="D29" s="188"/>
      <c r="E29" s="276">
        <v>3</v>
      </c>
      <c r="F29" s="224"/>
      <c r="G29" s="205">
        <f t="shared" si="1"/>
        <v>97</v>
      </c>
      <c r="H29" s="273">
        <v>20</v>
      </c>
      <c r="I29" s="113">
        <v>4</v>
      </c>
      <c r="J29" s="113"/>
    </row>
    <row r="30" spans="1:10" ht="18.5" thickBot="1" x14ac:dyDescent="0.4">
      <c r="A30" s="67" t="s">
        <v>21</v>
      </c>
      <c r="B30" s="276">
        <v>32</v>
      </c>
      <c r="C30" s="188">
        <v>49.8</v>
      </c>
      <c r="D30" s="188"/>
      <c r="E30" s="276">
        <v>18</v>
      </c>
      <c r="F30" s="224"/>
      <c r="G30" s="205">
        <f t="shared" si="1"/>
        <v>81.8</v>
      </c>
      <c r="H30" s="273">
        <f t="shared" ref="H30:H42" si="2">RANK(G30,$G$8:$G$42,0)</f>
        <v>34</v>
      </c>
      <c r="I30" s="113">
        <v>8</v>
      </c>
      <c r="J30" s="113"/>
    </row>
    <row r="31" spans="1:10" ht="18.5" thickBot="1" x14ac:dyDescent="0.4">
      <c r="A31" s="67" t="s">
        <v>22</v>
      </c>
      <c r="B31" s="276">
        <v>49</v>
      </c>
      <c r="C31" s="188">
        <v>49.6</v>
      </c>
      <c r="D31" s="188"/>
      <c r="E31" s="276">
        <v>1</v>
      </c>
      <c r="F31" s="224"/>
      <c r="G31" s="205">
        <f t="shared" si="1"/>
        <v>98.6</v>
      </c>
      <c r="H31" s="273">
        <f t="shared" si="2"/>
        <v>10</v>
      </c>
      <c r="I31" s="113">
        <v>1</v>
      </c>
      <c r="J31" s="113"/>
    </row>
    <row r="32" spans="1:10" ht="18.5" thickBot="1" x14ac:dyDescent="0.4">
      <c r="A32" s="67" t="s">
        <v>23</v>
      </c>
      <c r="B32" s="276">
        <v>44</v>
      </c>
      <c r="C32" s="188">
        <v>49.6</v>
      </c>
      <c r="D32" s="188"/>
      <c r="E32" s="276">
        <v>6</v>
      </c>
      <c r="F32" s="224"/>
      <c r="G32" s="205">
        <f t="shared" si="1"/>
        <v>93.6</v>
      </c>
      <c r="H32" s="273">
        <f t="shared" si="2"/>
        <v>28</v>
      </c>
      <c r="I32" s="113">
        <v>6</v>
      </c>
      <c r="J32" s="113"/>
    </row>
    <row r="33" spans="1:10" ht="18.5" thickBot="1" x14ac:dyDescent="0.4">
      <c r="A33" s="67" t="s">
        <v>24</v>
      </c>
      <c r="B33" s="276">
        <v>45</v>
      </c>
      <c r="C33" s="188">
        <v>50</v>
      </c>
      <c r="D33" s="188"/>
      <c r="E33" s="276">
        <v>5</v>
      </c>
      <c r="F33" s="224"/>
      <c r="G33" s="205">
        <f t="shared" si="1"/>
        <v>95</v>
      </c>
      <c r="H33" s="273">
        <f t="shared" si="2"/>
        <v>22</v>
      </c>
      <c r="I33" s="113">
        <v>3</v>
      </c>
      <c r="J33" s="113"/>
    </row>
    <row r="34" spans="1:10" ht="18.5" thickBot="1" x14ac:dyDescent="0.4">
      <c r="A34" s="67" t="s">
        <v>25</v>
      </c>
      <c r="B34" s="276">
        <v>46</v>
      </c>
      <c r="C34" s="188">
        <v>49.8</v>
      </c>
      <c r="D34" s="188"/>
      <c r="E34" s="276">
        <v>4</v>
      </c>
      <c r="F34" s="224"/>
      <c r="G34" s="205">
        <f t="shared" si="1"/>
        <v>95.8</v>
      </c>
      <c r="H34" s="273">
        <f t="shared" si="2"/>
        <v>21</v>
      </c>
      <c r="I34" s="113">
        <v>2</v>
      </c>
      <c r="J34" s="113"/>
    </row>
    <row r="35" spans="1:10" ht="18.5" thickBot="1" x14ac:dyDescent="0.4">
      <c r="A35" s="67" t="s">
        <v>161</v>
      </c>
      <c r="B35" s="276">
        <v>41</v>
      </c>
      <c r="C35" s="188">
        <v>49.4</v>
      </c>
      <c r="D35" s="188"/>
      <c r="E35" s="276">
        <v>9</v>
      </c>
      <c r="F35" s="224"/>
      <c r="G35" s="205">
        <f t="shared" si="1"/>
        <v>90.4</v>
      </c>
      <c r="H35" s="273">
        <f t="shared" si="2"/>
        <v>31</v>
      </c>
      <c r="I35" s="113">
        <v>7</v>
      </c>
      <c r="J35" s="113"/>
    </row>
    <row r="36" spans="1:10" ht="18.5" thickBot="1" x14ac:dyDescent="0.4">
      <c r="A36" s="100" t="s">
        <v>26</v>
      </c>
      <c r="B36" s="276">
        <v>49</v>
      </c>
      <c r="C36" s="250">
        <v>49</v>
      </c>
      <c r="D36" s="250"/>
      <c r="E36" s="276">
        <v>1</v>
      </c>
      <c r="F36" s="194"/>
      <c r="G36" s="205">
        <f t="shared" si="1"/>
        <v>98</v>
      </c>
      <c r="H36" s="274">
        <f t="shared" si="2"/>
        <v>12</v>
      </c>
      <c r="I36" s="113">
        <v>6</v>
      </c>
      <c r="J36" s="113"/>
    </row>
    <row r="37" spans="1:10" ht="18.5" thickBot="1" x14ac:dyDescent="0.4">
      <c r="A37" s="100" t="s">
        <v>27</v>
      </c>
      <c r="B37" s="277">
        <v>45</v>
      </c>
      <c r="C37" s="250">
        <v>50</v>
      </c>
      <c r="D37" s="250"/>
      <c r="E37" s="277">
        <v>5</v>
      </c>
      <c r="F37" s="194"/>
      <c r="G37" s="205">
        <f t="shared" si="1"/>
        <v>95</v>
      </c>
      <c r="H37" s="274">
        <f t="shared" si="2"/>
        <v>22</v>
      </c>
      <c r="I37" s="113">
        <v>7</v>
      </c>
      <c r="J37" s="113"/>
    </row>
    <row r="38" spans="1:10" ht="18.5" thickBot="1" x14ac:dyDescent="0.4">
      <c r="A38" s="100" t="s">
        <v>28</v>
      </c>
      <c r="B38" s="276">
        <v>49</v>
      </c>
      <c r="C38" s="250">
        <v>49.6</v>
      </c>
      <c r="D38" s="250"/>
      <c r="E38" s="276">
        <v>1</v>
      </c>
      <c r="F38" s="194"/>
      <c r="G38" s="205">
        <f t="shared" si="1"/>
        <v>98.6</v>
      </c>
      <c r="H38" s="274">
        <f t="shared" si="2"/>
        <v>10</v>
      </c>
      <c r="I38" s="113">
        <v>5</v>
      </c>
      <c r="J38" s="113"/>
    </row>
    <row r="39" spans="1:10" ht="18.5" thickBot="1" x14ac:dyDescent="0.4">
      <c r="A39" s="100" t="s">
        <v>29</v>
      </c>
      <c r="B39" s="276">
        <v>49</v>
      </c>
      <c r="C39" s="250">
        <v>50</v>
      </c>
      <c r="D39" s="250"/>
      <c r="E39" s="276">
        <v>1</v>
      </c>
      <c r="F39" s="194"/>
      <c r="G39" s="205">
        <f t="shared" si="1"/>
        <v>99</v>
      </c>
      <c r="H39" s="274">
        <f t="shared" si="2"/>
        <v>5</v>
      </c>
      <c r="I39" s="113">
        <v>1</v>
      </c>
      <c r="J39" s="113"/>
    </row>
    <row r="40" spans="1:10" ht="18.5" thickBot="1" x14ac:dyDescent="0.4">
      <c r="A40" s="100" t="s">
        <v>30</v>
      </c>
      <c r="B40" s="276">
        <v>50</v>
      </c>
      <c r="C40" s="250">
        <v>49</v>
      </c>
      <c r="D40" s="250"/>
      <c r="E40" s="276">
        <v>0</v>
      </c>
      <c r="F40" s="194"/>
      <c r="G40" s="205">
        <f t="shared" si="1"/>
        <v>99</v>
      </c>
      <c r="H40" s="274">
        <f t="shared" si="2"/>
        <v>5</v>
      </c>
      <c r="I40" s="113">
        <v>1</v>
      </c>
      <c r="J40" s="113"/>
    </row>
    <row r="41" spans="1:10" ht="18.5" thickBot="1" x14ac:dyDescent="0.4">
      <c r="A41" s="100" t="s">
        <v>31</v>
      </c>
      <c r="B41" s="276">
        <v>49</v>
      </c>
      <c r="C41" s="250">
        <v>49.8</v>
      </c>
      <c r="D41" s="250"/>
      <c r="E41" s="276">
        <v>1</v>
      </c>
      <c r="F41" s="194"/>
      <c r="G41" s="205">
        <f t="shared" si="1"/>
        <v>98.8</v>
      </c>
      <c r="H41" s="274">
        <f t="shared" si="2"/>
        <v>9</v>
      </c>
      <c r="I41" s="113">
        <v>4</v>
      </c>
      <c r="J41" s="113"/>
    </row>
    <row r="42" spans="1:10" ht="18.5" thickBot="1" x14ac:dyDescent="0.4">
      <c r="A42" s="109" t="s">
        <v>32</v>
      </c>
      <c r="B42" s="276">
        <v>49</v>
      </c>
      <c r="C42" s="250">
        <v>50</v>
      </c>
      <c r="D42" s="250"/>
      <c r="E42" s="276">
        <v>1</v>
      </c>
      <c r="F42" s="194"/>
      <c r="G42" s="205">
        <f t="shared" si="1"/>
        <v>99</v>
      </c>
      <c r="H42" s="274">
        <f t="shared" si="2"/>
        <v>5</v>
      </c>
      <c r="I42" s="113">
        <v>1</v>
      </c>
      <c r="J42" s="113"/>
    </row>
    <row r="43" spans="1:10" ht="15" thickTop="1" x14ac:dyDescent="0.35"/>
  </sheetData>
  <mergeCells count="13">
    <mergeCell ref="H6:H7"/>
    <mergeCell ref="I6:I7"/>
    <mergeCell ref="J6:J7"/>
    <mergeCell ref="B1:B2"/>
    <mergeCell ref="A3:I3"/>
    <mergeCell ref="A4:I4"/>
    <mergeCell ref="A5:I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B163-A548-40BC-AB0F-73269AC0BC78}">
  <dimension ref="A1:J43"/>
  <sheetViews>
    <sheetView workbookViewId="0">
      <selection activeCell="C8" sqref="C8"/>
    </sheetView>
  </sheetViews>
  <sheetFormatPr defaultRowHeight="14.5" x14ac:dyDescent="0.35"/>
  <cols>
    <col min="4" max="4" width="30.54296875" customWidth="1"/>
    <col min="9" max="9" width="13" customWidth="1"/>
    <col min="10" max="10" width="18.7265625" customWidth="1"/>
  </cols>
  <sheetData>
    <row r="1" spans="1:10" x14ac:dyDescent="0.35">
      <c r="B1" s="327"/>
    </row>
    <row r="2" spans="1:10" x14ac:dyDescent="0.35">
      <c r="B2" s="327"/>
    </row>
    <row r="3" spans="1:10" ht="15" x14ac:dyDescent="0.35">
      <c r="A3" s="304" t="s">
        <v>34</v>
      </c>
      <c r="B3" s="304"/>
      <c r="C3" s="304"/>
      <c r="D3" s="304"/>
      <c r="E3" s="304"/>
      <c r="F3" s="304"/>
      <c r="G3" s="304"/>
      <c r="H3" s="304"/>
      <c r="I3" s="304"/>
    </row>
    <row r="4" spans="1:10" ht="15" x14ac:dyDescent="0.35">
      <c r="A4" s="305" t="s">
        <v>47</v>
      </c>
      <c r="B4" s="305"/>
      <c r="C4" s="305"/>
      <c r="D4" s="305"/>
      <c r="E4" s="305"/>
      <c r="F4" s="305"/>
      <c r="G4" s="305"/>
      <c r="H4" s="305"/>
      <c r="I4" s="305"/>
    </row>
    <row r="5" spans="1:10" ht="15.5" thickBot="1" x14ac:dyDescent="0.4">
      <c r="A5" s="305" t="s">
        <v>167</v>
      </c>
      <c r="B5" s="305"/>
      <c r="C5" s="305"/>
      <c r="D5" s="305"/>
      <c r="E5" s="305"/>
      <c r="F5" s="305"/>
      <c r="G5" s="305"/>
      <c r="H5" s="305"/>
      <c r="I5" s="305"/>
    </row>
    <row r="6" spans="1:10" ht="15.5" thickTop="1" x14ac:dyDescent="0.35">
      <c r="A6" s="24" t="s">
        <v>37</v>
      </c>
      <c r="B6" s="309" t="s">
        <v>49</v>
      </c>
      <c r="C6" s="311" t="s">
        <v>39</v>
      </c>
      <c r="D6" s="325" t="s">
        <v>66</v>
      </c>
      <c r="E6" s="309" t="s">
        <v>41</v>
      </c>
      <c r="F6" s="313" t="s">
        <v>107</v>
      </c>
      <c r="G6" s="309" t="s">
        <v>42</v>
      </c>
      <c r="H6" s="311" t="s">
        <v>43</v>
      </c>
      <c r="I6" s="317" t="s">
        <v>44</v>
      </c>
      <c r="J6" s="317" t="s">
        <v>45</v>
      </c>
    </row>
    <row r="7" spans="1:10" ht="15.5" thickBot="1" x14ac:dyDescent="0.4">
      <c r="A7" s="25"/>
      <c r="B7" s="316"/>
      <c r="C7" s="318"/>
      <c r="D7" s="326"/>
      <c r="E7" s="316"/>
      <c r="F7" s="319"/>
      <c r="G7" s="316"/>
      <c r="H7" s="318"/>
      <c r="I7" s="317"/>
      <c r="J7" s="317"/>
    </row>
    <row r="8" spans="1:10" ht="19" thickTop="1" thickBot="1" x14ac:dyDescent="0.4">
      <c r="A8" s="64" t="s">
        <v>0</v>
      </c>
      <c r="B8" s="280">
        <v>47</v>
      </c>
      <c r="C8" s="28">
        <v>48</v>
      </c>
      <c r="D8" s="28"/>
      <c r="E8" s="280">
        <v>3</v>
      </c>
      <c r="F8" s="282"/>
      <c r="G8" s="158">
        <f>B8+C8+F8</f>
        <v>95</v>
      </c>
      <c r="H8" s="270">
        <f t="shared" ref="H8:H28" si="0">RANK(G8,$G$8:$G$42,0)</f>
        <v>18</v>
      </c>
      <c r="I8" s="283">
        <v>7</v>
      </c>
      <c r="J8" s="283"/>
    </row>
    <row r="9" spans="1:10" ht="18.5" thickBot="1" x14ac:dyDescent="0.4">
      <c r="A9" s="64" t="s">
        <v>1</v>
      </c>
      <c r="B9" s="281">
        <v>46</v>
      </c>
      <c r="C9" s="28">
        <v>50</v>
      </c>
      <c r="D9" s="28"/>
      <c r="E9" s="281">
        <v>4</v>
      </c>
      <c r="F9" s="282"/>
      <c r="G9" s="158">
        <f t="shared" ref="G9:G42" si="1">B9+C9+F9</f>
        <v>96</v>
      </c>
      <c r="H9" s="270">
        <f t="shared" si="0"/>
        <v>15</v>
      </c>
      <c r="I9" s="283">
        <v>5</v>
      </c>
      <c r="J9" s="283"/>
    </row>
    <row r="10" spans="1:10" ht="18.5" thickBot="1" x14ac:dyDescent="0.4">
      <c r="A10" s="64" t="s">
        <v>2</v>
      </c>
      <c r="B10" s="281">
        <v>47</v>
      </c>
      <c r="C10" s="28">
        <v>49.8</v>
      </c>
      <c r="D10" s="28"/>
      <c r="E10" s="281">
        <v>3</v>
      </c>
      <c r="F10" s="282"/>
      <c r="G10" s="158">
        <f t="shared" si="1"/>
        <v>96.8</v>
      </c>
      <c r="H10" s="270">
        <f t="shared" si="0"/>
        <v>14</v>
      </c>
      <c r="I10" s="283">
        <v>4</v>
      </c>
      <c r="J10" s="283"/>
    </row>
    <row r="11" spans="1:10" ht="18.5" thickBot="1" x14ac:dyDescent="0.4">
      <c r="A11" s="64" t="s">
        <v>3</v>
      </c>
      <c r="B11" s="281">
        <v>49</v>
      </c>
      <c r="C11" s="28">
        <v>46.6</v>
      </c>
      <c r="D11" s="28"/>
      <c r="E11" s="281">
        <v>1</v>
      </c>
      <c r="F11" s="282"/>
      <c r="G11" s="158">
        <f t="shared" si="1"/>
        <v>95.6</v>
      </c>
      <c r="H11" s="270">
        <f t="shared" si="0"/>
        <v>16</v>
      </c>
      <c r="I11" s="283">
        <v>6</v>
      </c>
      <c r="J11" s="283"/>
    </row>
    <row r="12" spans="1:10" ht="18.5" thickBot="1" x14ac:dyDescent="0.4">
      <c r="A12" s="64" t="s">
        <v>4</v>
      </c>
      <c r="B12" s="281">
        <v>46</v>
      </c>
      <c r="C12" s="28">
        <v>46.8</v>
      </c>
      <c r="D12" s="28"/>
      <c r="E12" s="281">
        <v>4</v>
      </c>
      <c r="F12" s="282"/>
      <c r="G12" s="158">
        <f t="shared" si="1"/>
        <v>92.8</v>
      </c>
      <c r="H12" s="270">
        <f t="shared" si="0"/>
        <v>27</v>
      </c>
      <c r="I12" s="283">
        <v>10</v>
      </c>
      <c r="J12" s="283"/>
    </row>
    <row r="13" spans="1:10" ht="18.5" thickBot="1" x14ac:dyDescent="0.4">
      <c r="A13" s="64" t="s">
        <v>5</v>
      </c>
      <c r="B13" s="281">
        <v>50</v>
      </c>
      <c r="C13" s="28">
        <v>50</v>
      </c>
      <c r="D13" s="28"/>
      <c r="E13" s="281">
        <v>0</v>
      </c>
      <c r="F13" s="282"/>
      <c r="G13" s="158">
        <f t="shared" si="1"/>
        <v>100</v>
      </c>
      <c r="H13" s="270">
        <f t="shared" si="0"/>
        <v>1</v>
      </c>
      <c r="I13" s="283">
        <v>1</v>
      </c>
      <c r="J13" s="283" t="s">
        <v>58</v>
      </c>
    </row>
    <row r="14" spans="1:10" ht="16" thickBot="1" x14ac:dyDescent="0.4">
      <c r="A14" s="64" t="s">
        <v>6</v>
      </c>
      <c r="B14" s="281">
        <v>49</v>
      </c>
      <c r="C14" s="28">
        <v>50</v>
      </c>
      <c r="D14" s="28"/>
      <c r="E14" s="281">
        <v>1</v>
      </c>
      <c r="F14" s="44"/>
      <c r="G14" s="158">
        <f t="shared" si="1"/>
        <v>99</v>
      </c>
      <c r="H14" s="270">
        <f t="shared" si="0"/>
        <v>5</v>
      </c>
      <c r="I14" s="283">
        <v>2</v>
      </c>
      <c r="J14" s="283"/>
    </row>
    <row r="15" spans="1:10" ht="16" thickBot="1" x14ac:dyDescent="0.4">
      <c r="A15" s="64" t="s">
        <v>7</v>
      </c>
      <c r="B15" s="281">
        <v>48</v>
      </c>
      <c r="C15" s="28">
        <v>50</v>
      </c>
      <c r="D15" s="28"/>
      <c r="E15" s="281">
        <v>2</v>
      </c>
      <c r="F15" s="44"/>
      <c r="G15" s="158">
        <f t="shared" si="1"/>
        <v>98</v>
      </c>
      <c r="H15" s="270">
        <f t="shared" si="0"/>
        <v>11</v>
      </c>
      <c r="I15" s="283">
        <v>3</v>
      </c>
      <c r="J15" s="283"/>
    </row>
    <row r="16" spans="1:10" ht="18.5" thickBot="1" x14ac:dyDescent="0.4">
      <c r="A16" s="64" t="s">
        <v>8</v>
      </c>
      <c r="B16" s="281">
        <v>48</v>
      </c>
      <c r="C16" s="28">
        <v>47</v>
      </c>
      <c r="D16" s="28"/>
      <c r="E16" s="281">
        <v>2</v>
      </c>
      <c r="F16" s="282"/>
      <c r="G16" s="158">
        <f t="shared" si="1"/>
        <v>95</v>
      </c>
      <c r="H16" s="270">
        <f t="shared" si="0"/>
        <v>18</v>
      </c>
      <c r="I16" s="283">
        <v>7</v>
      </c>
      <c r="J16" s="283"/>
    </row>
    <row r="17" spans="1:10" ht="18.5" thickBot="1" x14ac:dyDescent="0.4">
      <c r="A17" s="64" t="s">
        <v>9</v>
      </c>
      <c r="B17" s="281">
        <v>46</v>
      </c>
      <c r="C17" s="28">
        <v>49</v>
      </c>
      <c r="D17" s="28"/>
      <c r="E17" s="281">
        <v>4</v>
      </c>
      <c r="F17" s="282"/>
      <c r="G17" s="158">
        <f t="shared" si="1"/>
        <v>95</v>
      </c>
      <c r="H17" s="270">
        <f t="shared" si="0"/>
        <v>18</v>
      </c>
      <c r="I17" s="283">
        <v>7</v>
      </c>
      <c r="J17" s="283"/>
    </row>
    <row r="18" spans="1:10" s="264" customFormat="1" ht="18.5" thickBot="1" x14ac:dyDescent="0.4">
      <c r="A18" s="262" t="s">
        <v>12</v>
      </c>
      <c r="B18" s="284">
        <v>39</v>
      </c>
      <c r="C18" s="187">
        <v>49.2</v>
      </c>
      <c r="D18" s="187"/>
      <c r="E18" s="284">
        <v>11</v>
      </c>
      <c r="F18" s="286"/>
      <c r="G18" s="161">
        <f t="shared" si="1"/>
        <v>88.2</v>
      </c>
      <c r="H18" s="192">
        <f t="shared" si="0"/>
        <v>33</v>
      </c>
      <c r="I18" s="287">
        <v>9</v>
      </c>
      <c r="J18" s="287"/>
    </row>
    <row r="19" spans="1:10" s="264" customFormat="1" ht="18.5" thickBot="1" x14ac:dyDescent="0.4">
      <c r="A19" s="65" t="s">
        <v>13</v>
      </c>
      <c r="B19" s="284">
        <v>35</v>
      </c>
      <c r="C19" s="187">
        <v>49</v>
      </c>
      <c r="D19" s="187"/>
      <c r="E19" s="284">
        <v>15</v>
      </c>
      <c r="F19" s="286"/>
      <c r="G19" s="161">
        <f t="shared" si="1"/>
        <v>84</v>
      </c>
      <c r="H19" s="192">
        <f t="shared" si="0"/>
        <v>35</v>
      </c>
      <c r="I19" s="287">
        <v>10</v>
      </c>
      <c r="J19" s="287"/>
    </row>
    <row r="20" spans="1:10" s="264" customFormat="1" ht="16.5" customHeight="1" thickBot="1" x14ac:dyDescent="0.4">
      <c r="A20" s="65" t="s">
        <v>14</v>
      </c>
      <c r="B20" s="285">
        <v>45</v>
      </c>
      <c r="C20" s="187">
        <v>49</v>
      </c>
      <c r="D20" s="187"/>
      <c r="E20" s="285">
        <v>5</v>
      </c>
      <c r="F20" s="286"/>
      <c r="G20" s="161">
        <f t="shared" si="1"/>
        <v>94</v>
      </c>
      <c r="H20" s="192">
        <f t="shared" si="0"/>
        <v>23</v>
      </c>
      <c r="I20" s="287">
        <v>5</v>
      </c>
      <c r="J20" s="287"/>
    </row>
    <row r="21" spans="1:10" s="264" customFormat="1" ht="16.5" customHeight="1" thickBot="1" x14ac:dyDescent="0.4">
      <c r="A21" s="66" t="s">
        <v>15</v>
      </c>
      <c r="B21" s="284">
        <v>50</v>
      </c>
      <c r="C21" s="187">
        <v>50</v>
      </c>
      <c r="D21" s="253"/>
      <c r="E21" s="284">
        <v>0</v>
      </c>
      <c r="F21" s="288"/>
      <c r="G21" s="161">
        <f t="shared" si="1"/>
        <v>100</v>
      </c>
      <c r="H21" s="271">
        <f t="shared" si="0"/>
        <v>1</v>
      </c>
      <c r="I21" s="287">
        <v>1</v>
      </c>
      <c r="J21" s="287" t="s">
        <v>58</v>
      </c>
    </row>
    <row r="22" spans="1:10" s="264" customFormat="1" ht="18.5" thickBot="1" x14ac:dyDescent="0.4">
      <c r="A22" s="66" t="s">
        <v>16</v>
      </c>
      <c r="B22" s="284">
        <v>50</v>
      </c>
      <c r="C22" s="187">
        <v>49.2</v>
      </c>
      <c r="D22" s="19"/>
      <c r="E22" s="284">
        <v>0</v>
      </c>
      <c r="F22" s="289"/>
      <c r="G22" s="161">
        <f t="shared" si="1"/>
        <v>99.2</v>
      </c>
      <c r="H22" s="192">
        <f t="shared" si="0"/>
        <v>4</v>
      </c>
      <c r="I22" s="287">
        <v>2</v>
      </c>
      <c r="J22" s="287"/>
    </row>
    <row r="23" spans="1:10" s="264" customFormat="1" ht="18.5" thickBot="1" x14ac:dyDescent="0.4">
      <c r="A23" s="66" t="s">
        <v>17</v>
      </c>
      <c r="B23" s="284">
        <v>43</v>
      </c>
      <c r="C23" s="187">
        <v>50</v>
      </c>
      <c r="D23" s="239"/>
      <c r="E23" s="284">
        <v>7</v>
      </c>
      <c r="F23" s="288"/>
      <c r="G23" s="161">
        <f t="shared" si="1"/>
        <v>93</v>
      </c>
      <c r="H23" s="272">
        <f t="shared" si="0"/>
        <v>26</v>
      </c>
      <c r="I23" s="287">
        <v>8</v>
      </c>
      <c r="J23" s="287"/>
    </row>
    <row r="24" spans="1:10" s="264" customFormat="1" ht="18.5" thickBot="1" x14ac:dyDescent="0.4">
      <c r="A24" s="66" t="s">
        <v>18</v>
      </c>
      <c r="B24" s="284">
        <v>44</v>
      </c>
      <c r="C24" s="187">
        <v>49.6</v>
      </c>
      <c r="D24" s="236"/>
      <c r="E24" s="284">
        <v>6</v>
      </c>
      <c r="F24" s="288"/>
      <c r="G24" s="161">
        <f t="shared" si="1"/>
        <v>93.6</v>
      </c>
      <c r="H24" s="272">
        <f t="shared" si="0"/>
        <v>25</v>
      </c>
      <c r="I24" s="287">
        <v>7</v>
      </c>
      <c r="J24" s="287"/>
    </row>
    <row r="25" spans="1:10" s="264" customFormat="1" ht="16.5" customHeight="1" thickBot="1" x14ac:dyDescent="0.4">
      <c r="A25" s="66" t="s">
        <v>162</v>
      </c>
      <c r="B25" s="284">
        <v>49</v>
      </c>
      <c r="C25" s="187">
        <v>49.6</v>
      </c>
      <c r="D25" s="236"/>
      <c r="E25" s="284">
        <v>1</v>
      </c>
      <c r="F25" s="290"/>
      <c r="G25" s="161">
        <f t="shared" si="1"/>
        <v>98.6</v>
      </c>
      <c r="H25" s="192">
        <f t="shared" si="0"/>
        <v>7</v>
      </c>
      <c r="I25" s="287">
        <v>3</v>
      </c>
      <c r="J25" s="287"/>
    </row>
    <row r="26" spans="1:10" s="264" customFormat="1" ht="18.5" thickBot="1" x14ac:dyDescent="0.4">
      <c r="A26" s="65" t="s">
        <v>163</v>
      </c>
      <c r="B26" s="284">
        <v>45</v>
      </c>
      <c r="C26" s="187">
        <v>49</v>
      </c>
      <c r="D26" s="187"/>
      <c r="E26" s="284">
        <v>5</v>
      </c>
      <c r="F26" s="291"/>
      <c r="G26" s="161">
        <f t="shared" si="1"/>
        <v>94</v>
      </c>
      <c r="H26" s="192">
        <f t="shared" si="0"/>
        <v>23</v>
      </c>
      <c r="I26" s="287">
        <v>5</v>
      </c>
      <c r="J26" s="287"/>
    </row>
    <row r="27" spans="1:10" s="264" customFormat="1" ht="18.5" thickBot="1" x14ac:dyDescent="0.4">
      <c r="A27" s="65" t="s">
        <v>164</v>
      </c>
      <c r="B27" s="284">
        <v>46</v>
      </c>
      <c r="C27" s="187">
        <v>49.6</v>
      </c>
      <c r="D27" s="187"/>
      <c r="E27" s="284">
        <v>4</v>
      </c>
      <c r="F27" s="286"/>
      <c r="G27" s="161">
        <f t="shared" si="1"/>
        <v>95.6</v>
      </c>
      <c r="H27" s="192">
        <f t="shared" si="0"/>
        <v>16</v>
      </c>
      <c r="I27" s="287">
        <v>4</v>
      </c>
      <c r="J27" s="287"/>
    </row>
    <row r="28" spans="1:10" ht="18.5" thickBot="1" x14ac:dyDescent="0.4">
      <c r="A28" s="67" t="s">
        <v>19</v>
      </c>
      <c r="B28" s="292">
        <v>43</v>
      </c>
      <c r="C28" s="188">
        <v>49.6</v>
      </c>
      <c r="D28" s="188"/>
      <c r="E28" s="292">
        <v>7</v>
      </c>
      <c r="F28" s="293"/>
      <c r="G28" s="164">
        <f t="shared" si="1"/>
        <v>92.6</v>
      </c>
      <c r="H28" s="273">
        <f t="shared" si="0"/>
        <v>28</v>
      </c>
      <c r="I28" s="294">
        <v>4</v>
      </c>
      <c r="J28" s="294"/>
    </row>
    <row r="29" spans="1:10" ht="18.5" thickBot="1" x14ac:dyDescent="0.4">
      <c r="A29" s="67" t="s">
        <v>20</v>
      </c>
      <c r="B29" s="292">
        <v>49</v>
      </c>
      <c r="C29" s="188">
        <v>49</v>
      </c>
      <c r="D29" s="188"/>
      <c r="E29" s="292">
        <v>1</v>
      </c>
      <c r="F29" s="293"/>
      <c r="G29" s="164">
        <f t="shared" si="1"/>
        <v>98</v>
      </c>
      <c r="H29" s="273">
        <v>20</v>
      </c>
      <c r="I29" s="294">
        <v>3</v>
      </c>
      <c r="J29" s="294"/>
    </row>
    <row r="30" spans="1:10" ht="18.5" thickBot="1" x14ac:dyDescent="0.4">
      <c r="A30" s="67" t="s">
        <v>21</v>
      </c>
      <c r="B30" s="292">
        <v>46</v>
      </c>
      <c r="C30" s="188">
        <v>49</v>
      </c>
      <c r="D30" s="188"/>
      <c r="E30" s="292">
        <v>4</v>
      </c>
      <c r="F30" s="293"/>
      <c r="G30" s="164">
        <f t="shared" si="1"/>
        <v>95</v>
      </c>
      <c r="H30" s="273">
        <f t="shared" ref="H30:H42" si="2">RANK(G30,$G$8:$G$42,0)</f>
        <v>18</v>
      </c>
      <c r="I30" s="294">
        <v>2</v>
      </c>
      <c r="J30" s="294"/>
    </row>
    <row r="31" spans="1:10" ht="18.5" thickBot="1" x14ac:dyDescent="0.4">
      <c r="A31" s="67" t="s">
        <v>22</v>
      </c>
      <c r="B31" s="292">
        <v>42</v>
      </c>
      <c r="C31" s="188">
        <v>49.8</v>
      </c>
      <c r="D31" s="188"/>
      <c r="E31" s="292">
        <v>8</v>
      </c>
      <c r="F31" s="293"/>
      <c r="G31" s="164">
        <f t="shared" si="1"/>
        <v>91.8</v>
      </c>
      <c r="H31" s="273">
        <f t="shared" si="2"/>
        <v>30</v>
      </c>
      <c r="I31" s="294">
        <v>6</v>
      </c>
      <c r="J31" s="294"/>
    </row>
    <row r="32" spans="1:10" ht="18.5" thickBot="1" x14ac:dyDescent="0.4">
      <c r="A32" s="67" t="s">
        <v>23</v>
      </c>
      <c r="B32" s="292">
        <v>42</v>
      </c>
      <c r="C32" s="188">
        <v>49.6</v>
      </c>
      <c r="D32" s="188"/>
      <c r="E32" s="292">
        <v>8</v>
      </c>
      <c r="F32" s="293"/>
      <c r="G32" s="164">
        <f t="shared" si="1"/>
        <v>91.6</v>
      </c>
      <c r="H32" s="273">
        <f t="shared" si="2"/>
        <v>31</v>
      </c>
      <c r="I32" s="294">
        <v>7</v>
      </c>
      <c r="J32" s="294"/>
    </row>
    <row r="33" spans="1:10" ht="18.5" thickBot="1" x14ac:dyDescent="0.4">
      <c r="A33" s="67" t="s">
        <v>24</v>
      </c>
      <c r="B33" s="292">
        <v>46</v>
      </c>
      <c r="C33" s="188">
        <v>49</v>
      </c>
      <c r="D33" s="188"/>
      <c r="E33" s="292">
        <v>4</v>
      </c>
      <c r="F33" s="293">
        <v>2</v>
      </c>
      <c r="G33" s="164">
        <f t="shared" si="1"/>
        <v>97</v>
      </c>
      <c r="H33" s="273">
        <f t="shared" si="2"/>
        <v>13</v>
      </c>
      <c r="I33" s="294">
        <v>1</v>
      </c>
      <c r="J33" s="294" t="s">
        <v>58</v>
      </c>
    </row>
    <row r="34" spans="1:10" ht="18.5" thickBot="1" x14ac:dyDescent="0.4">
      <c r="A34" s="67" t="s">
        <v>25</v>
      </c>
      <c r="B34" s="292">
        <v>34</v>
      </c>
      <c r="C34" s="188">
        <v>49</v>
      </c>
      <c r="D34" s="188"/>
      <c r="E34" s="292">
        <v>16</v>
      </c>
      <c r="F34" s="293">
        <v>2</v>
      </c>
      <c r="G34" s="164">
        <f t="shared" si="1"/>
        <v>85</v>
      </c>
      <c r="H34" s="273">
        <f t="shared" si="2"/>
        <v>34</v>
      </c>
      <c r="I34" s="294">
        <v>8</v>
      </c>
      <c r="J34" s="294"/>
    </row>
    <row r="35" spans="1:10" ht="18.5" thickBot="1" x14ac:dyDescent="0.4">
      <c r="A35" s="67" t="s">
        <v>161</v>
      </c>
      <c r="B35" s="292">
        <v>43</v>
      </c>
      <c r="C35" s="188">
        <v>49</v>
      </c>
      <c r="D35" s="188"/>
      <c r="E35" s="292">
        <v>7</v>
      </c>
      <c r="F35" s="293"/>
      <c r="G35" s="164">
        <f t="shared" si="1"/>
        <v>92</v>
      </c>
      <c r="H35" s="273">
        <f t="shared" si="2"/>
        <v>29</v>
      </c>
      <c r="I35" s="294">
        <v>5</v>
      </c>
      <c r="J35" s="294"/>
    </row>
    <row r="36" spans="1:10" ht="18.5" thickBot="1" x14ac:dyDescent="0.4">
      <c r="A36" s="100" t="s">
        <v>26</v>
      </c>
      <c r="B36" s="296">
        <v>50</v>
      </c>
      <c r="C36" s="250">
        <v>49.6</v>
      </c>
      <c r="D36" s="250"/>
      <c r="E36" s="296">
        <v>0</v>
      </c>
      <c r="F36" s="295"/>
      <c r="G36" s="167">
        <f t="shared" si="1"/>
        <v>99.6</v>
      </c>
      <c r="H36" s="274">
        <f t="shared" si="2"/>
        <v>3</v>
      </c>
      <c r="I36" s="297">
        <v>1</v>
      </c>
      <c r="J36" s="297" t="s">
        <v>58</v>
      </c>
    </row>
    <row r="37" spans="1:10" ht="18.5" thickBot="1" x14ac:dyDescent="0.4">
      <c r="A37" s="100" t="s">
        <v>27</v>
      </c>
      <c r="B37" s="298">
        <v>41</v>
      </c>
      <c r="C37" s="250">
        <v>50</v>
      </c>
      <c r="D37" s="250"/>
      <c r="E37" s="298">
        <v>9</v>
      </c>
      <c r="F37" s="295"/>
      <c r="G37" s="167">
        <f t="shared" si="1"/>
        <v>91</v>
      </c>
      <c r="H37" s="274">
        <f t="shared" si="2"/>
        <v>32</v>
      </c>
      <c r="I37" s="297">
        <v>7</v>
      </c>
      <c r="J37" s="297"/>
    </row>
    <row r="38" spans="1:10" ht="18.5" thickBot="1" x14ac:dyDescent="0.4">
      <c r="A38" s="100" t="s">
        <v>28</v>
      </c>
      <c r="B38" s="296">
        <v>45</v>
      </c>
      <c r="C38" s="250">
        <v>50</v>
      </c>
      <c r="D38" s="250"/>
      <c r="E38" s="296">
        <v>5</v>
      </c>
      <c r="F38" s="295"/>
      <c r="G38" s="167">
        <f t="shared" si="1"/>
        <v>95</v>
      </c>
      <c r="H38" s="274">
        <f t="shared" si="2"/>
        <v>18</v>
      </c>
      <c r="I38" s="297">
        <v>6</v>
      </c>
      <c r="J38" s="297"/>
    </row>
    <row r="39" spans="1:10" ht="18.5" thickBot="1" x14ac:dyDescent="0.4">
      <c r="A39" s="100" t="s">
        <v>29</v>
      </c>
      <c r="B39" s="296">
        <v>49</v>
      </c>
      <c r="C39" s="250">
        <v>49.6</v>
      </c>
      <c r="D39" s="250"/>
      <c r="E39" s="296">
        <v>1</v>
      </c>
      <c r="F39" s="295"/>
      <c r="G39" s="167">
        <f t="shared" si="1"/>
        <v>98.6</v>
      </c>
      <c r="H39" s="274">
        <f t="shared" si="2"/>
        <v>7</v>
      </c>
      <c r="I39" s="297">
        <v>3</v>
      </c>
      <c r="J39" s="297"/>
    </row>
    <row r="40" spans="1:10" ht="18.5" thickBot="1" x14ac:dyDescent="0.4">
      <c r="A40" s="100" t="s">
        <v>30</v>
      </c>
      <c r="B40" s="296">
        <v>49</v>
      </c>
      <c r="C40" s="250">
        <v>49.2</v>
      </c>
      <c r="D40" s="250"/>
      <c r="E40" s="296">
        <v>1</v>
      </c>
      <c r="F40" s="295"/>
      <c r="G40" s="167">
        <f t="shared" si="1"/>
        <v>98.2</v>
      </c>
      <c r="H40" s="274">
        <f t="shared" si="2"/>
        <v>10</v>
      </c>
      <c r="I40" s="297">
        <v>5</v>
      </c>
      <c r="J40" s="297"/>
    </row>
    <row r="41" spans="1:10" ht="18.5" thickBot="1" x14ac:dyDescent="0.4">
      <c r="A41" s="100" t="s">
        <v>31</v>
      </c>
      <c r="B41" s="268">
        <v>49</v>
      </c>
      <c r="C41" s="250">
        <v>49.6</v>
      </c>
      <c r="D41" s="250"/>
      <c r="E41" s="296">
        <v>1</v>
      </c>
      <c r="F41" s="295"/>
      <c r="G41" s="167">
        <f t="shared" si="1"/>
        <v>98.6</v>
      </c>
      <c r="H41" s="274">
        <f t="shared" si="2"/>
        <v>7</v>
      </c>
      <c r="I41" s="297">
        <v>3</v>
      </c>
      <c r="J41" s="297"/>
    </row>
    <row r="42" spans="1:10" ht="18.5" thickBot="1" x14ac:dyDescent="0.4">
      <c r="A42" s="109" t="s">
        <v>32</v>
      </c>
      <c r="B42" s="268">
        <v>49</v>
      </c>
      <c r="C42" s="250">
        <v>50</v>
      </c>
      <c r="D42" s="250"/>
      <c r="E42" s="296">
        <v>1</v>
      </c>
      <c r="F42" s="295"/>
      <c r="G42" s="167">
        <f t="shared" si="1"/>
        <v>99</v>
      </c>
      <c r="H42" s="274">
        <f t="shared" si="2"/>
        <v>5</v>
      </c>
      <c r="I42" s="297">
        <v>2</v>
      </c>
      <c r="J42" s="297"/>
    </row>
    <row r="43" spans="1:10" ht="15" thickTop="1" x14ac:dyDescent="0.35"/>
  </sheetData>
  <mergeCells count="13">
    <mergeCell ref="H6:H7"/>
    <mergeCell ref="I6:I7"/>
    <mergeCell ref="J6:J7"/>
    <mergeCell ref="B1:B2"/>
    <mergeCell ref="A3:I3"/>
    <mergeCell ref="A4:I4"/>
    <mergeCell ref="A5:I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G11" sqref="A9:J43"/>
    </sheetView>
  </sheetViews>
  <sheetFormatPr defaultRowHeight="14.5" x14ac:dyDescent="0.35"/>
  <cols>
    <col min="5" max="5" width="14.26953125" customWidth="1"/>
    <col min="6" max="6" width="11" customWidth="1"/>
    <col min="7" max="7" width="12.81640625" customWidth="1"/>
    <col min="8" max="8" width="18.7265625" customWidth="1"/>
    <col min="9" max="9" width="15.81640625" customWidth="1"/>
    <col min="10" max="10" width="20.1796875" customWidth="1"/>
  </cols>
  <sheetData>
    <row r="1" spans="1:10" ht="15.5" x14ac:dyDescent="0.35">
      <c r="A1" s="13" t="s">
        <v>33</v>
      </c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  <c r="J4" s="304"/>
    </row>
    <row r="5" spans="1:10" ht="15" x14ac:dyDescent="0.35">
      <c r="A5" s="305" t="s">
        <v>47</v>
      </c>
      <c r="B5" s="305"/>
      <c r="C5" s="305"/>
      <c r="D5" s="305"/>
      <c r="E5" s="305"/>
      <c r="F5" s="305"/>
      <c r="G5" s="305"/>
      <c r="H5" s="305"/>
      <c r="I5" s="305"/>
      <c r="J5" s="305"/>
    </row>
    <row r="6" spans="1:10" ht="15.5" x14ac:dyDescent="0.35">
      <c r="A6" s="8"/>
    </row>
    <row r="7" spans="1:10" ht="15" x14ac:dyDescent="0.35">
      <c r="A7" s="305" t="s">
        <v>48</v>
      </c>
      <c r="B7" s="305"/>
      <c r="C7" s="305"/>
      <c r="D7" s="305"/>
      <c r="E7" s="305"/>
      <c r="F7" s="305"/>
      <c r="G7" s="305"/>
      <c r="H7" s="305"/>
      <c r="I7" s="305"/>
      <c r="J7" s="305"/>
    </row>
    <row r="8" spans="1:10" ht="16" thickBot="1" x14ac:dyDescent="0.4">
      <c r="A8" s="8"/>
    </row>
    <row r="9" spans="1:10" ht="32.25" customHeight="1" thickTop="1" thickBot="1" x14ac:dyDescent="0.4">
      <c r="A9" s="24" t="s">
        <v>37</v>
      </c>
      <c r="B9" s="309" t="s">
        <v>49</v>
      </c>
      <c r="C9" s="309" t="s">
        <v>39</v>
      </c>
      <c r="D9" s="311" t="s">
        <v>40</v>
      </c>
      <c r="E9" s="315" t="s">
        <v>50</v>
      </c>
      <c r="F9" s="313" t="s">
        <v>41</v>
      </c>
      <c r="G9" s="309" t="s">
        <v>42</v>
      </c>
      <c r="H9" s="22" t="s">
        <v>43</v>
      </c>
      <c r="I9" s="35" t="s">
        <v>44</v>
      </c>
      <c r="J9" s="307" t="s">
        <v>45</v>
      </c>
    </row>
    <row r="10" spans="1:10" ht="15.5" thickBot="1" x14ac:dyDescent="0.4">
      <c r="A10" s="25"/>
      <c r="B10" s="310"/>
      <c r="C10" s="310"/>
      <c r="D10" s="312"/>
      <c r="E10" s="315"/>
      <c r="F10" s="314"/>
      <c r="G10" s="310"/>
      <c r="H10" s="23"/>
      <c r="I10" s="36"/>
      <c r="J10" s="308"/>
    </row>
    <row r="11" spans="1:10" ht="16.5" thickTop="1" thickBot="1" x14ac:dyDescent="0.4">
      <c r="A11" s="27" t="s">
        <v>0</v>
      </c>
      <c r="B11" s="52">
        <v>98</v>
      </c>
      <c r="C11" s="1">
        <v>49.8</v>
      </c>
      <c r="D11" s="44"/>
      <c r="E11" s="47">
        <v>14</v>
      </c>
      <c r="F11" s="54">
        <v>2</v>
      </c>
      <c r="G11" s="1">
        <f>SUM(B11,C11,D11,E11)</f>
        <v>161.80000000000001</v>
      </c>
      <c r="H11" s="1">
        <f>RANK(G11,$G$11:$G$43,0)</f>
        <v>2</v>
      </c>
      <c r="I11" s="14">
        <f>RANK(G11,$G$11:$G$21,0)</f>
        <v>2</v>
      </c>
      <c r="J11" s="37"/>
    </row>
    <row r="12" spans="1:10" ht="16" thickBot="1" x14ac:dyDescent="0.4">
      <c r="A12" s="27" t="s">
        <v>1</v>
      </c>
      <c r="B12" s="43">
        <v>100</v>
      </c>
      <c r="C12" s="1">
        <v>49.6</v>
      </c>
      <c r="D12" s="44"/>
      <c r="E12" s="47">
        <v>10</v>
      </c>
      <c r="F12" s="55">
        <v>0</v>
      </c>
      <c r="G12" s="1">
        <f t="shared" ref="G12:G43" si="0">SUM(B12,C12,D12,E12)</f>
        <v>159.6</v>
      </c>
      <c r="H12" s="1">
        <f t="shared" ref="H12:H43" si="1">RANK(G12,$G$11:$G$43,0)</f>
        <v>4</v>
      </c>
      <c r="I12" s="14">
        <f t="shared" ref="I12:I21" si="2">RANK(G12,$G$11:$G$21,0)</f>
        <v>3</v>
      </c>
      <c r="J12" s="38"/>
    </row>
    <row r="13" spans="1:10" ht="16" thickBot="1" x14ac:dyDescent="0.4">
      <c r="A13" s="27" t="s">
        <v>2</v>
      </c>
      <c r="B13" s="43">
        <v>100</v>
      </c>
      <c r="C13" s="1">
        <v>49.8</v>
      </c>
      <c r="D13" s="44"/>
      <c r="E13" s="47">
        <v>6</v>
      </c>
      <c r="F13" s="55">
        <v>0</v>
      </c>
      <c r="G13" s="1">
        <f t="shared" si="0"/>
        <v>155.80000000000001</v>
      </c>
      <c r="H13" s="1">
        <f t="shared" si="1"/>
        <v>9</v>
      </c>
      <c r="I13" s="14">
        <f t="shared" si="2"/>
        <v>7</v>
      </c>
      <c r="J13" s="38"/>
    </row>
    <row r="14" spans="1:10" ht="16" thickBot="1" x14ac:dyDescent="0.4">
      <c r="A14" s="27" t="s">
        <v>3</v>
      </c>
      <c r="B14" s="43">
        <v>100</v>
      </c>
      <c r="C14" s="1">
        <v>49.6</v>
      </c>
      <c r="D14" s="44"/>
      <c r="E14" s="47">
        <v>6</v>
      </c>
      <c r="F14" s="55">
        <v>0</v>
      </c>
      <c r="G14" s="1">
        <f t="shared" si="0"/>
        <v>155.6</v>
      </c>
      <c r="H14" s="1">
        <f t="shared" si="1"/>
        <v>11</v>
      </c>
      <c r="I14" s="14">
        <f t="shared" si="2"/>
        <v>8</v>
      </c>
      <c r="J14" s="38"/>
    </row>
    <row r="15" spans="1:10" ht="16" thickBot="1" x14ac:dyDescent="0.4">
      <c r="A15" s="27" t="s">
        <v>4</v>
      </c>
      <c r="B15" s="43">
        <v>98</v>
      </c>
      <c r="C15" s="1">
        <v>50</v>
      </c>
      <c r="D15" s="44"/>
      <c r="E15" s="47">
        <v>6</v>
      </c>
      <c r="F15" s="55">
        <v>2</v>
      </c>
      <c r="G15" s="1">
        <f t="shared" si="0"/>
        <v>154</v>
      </c>
      <c r="H15" s="1">
        <f t="shared" si="1"/>
        <v>15</v>
      </c>
      <c r="I15" s="14">
        <f t="shared" si="2"/>
        <v>9</v>
      </c>
      <c r="J15" s="38"/>
    </row>
    <row r="16" spans="1:10" ht="16" thickBot="1" x14ac:dyDescent="0.4">
      <c r="A16" s="27" t="s">
        <v>5</v>
      </c>
      <c r="B16" s="43">
        <v>100</v>
      </c>
      <c r="C16" s="1">
        <v>50</v>
      </c>
      <c r="D16" s="44"/>
      <c r="E16" s="47">
        <v>8</v>
      </c>
      <c r="F16" s="55">
        <v>0</v>
      </c>
      <c r="G16" s="1">
        <f t="shared" si="0"/>
        <v>158</v>
      </c>
      <c r="H16" s="1">
        <f t="shared" si="1"/>
        <v>6</v>
      </c>
      <c r="I16" s="14">
        <f t="shared" si="2"/>
        <v>5</v>
      </c>
      <c r="J16" s="38"/>
    </row>
    <row r="17" spans="1:10" ht="16" thickBot="1" x14ac:dyDescent="0.4">
      <c r="A17" s="27" t="s">
        <v>6</v>
      </c>
      <c r="B17" s="43">
        <v>99</v>
      </c>
      <c r="C17" s="1">
        <v>50</v>
      </c>
      <c r="D17" s="44"/>
      <c r="E17" s="47">
        <v>14</v>
      </c>
      <c r="F17" s="55">
        <v>1</v>
      </c>
      <c r="G17" s="1">
        <f t="shared" si="0"/>
        <v>163</v>
      </c>
      <c r="H17" s="1">
        <f t="shared" si="1"/>
        <v>1</v>
      </c>
      <c r="I17" s="14">
        <f t="shared" si="2"/>
        <v>1</v>
      </c>
      <c r="J17" s="38" t="s">
        <v>46</v>
      </c>
    </row>
    <row r="18" spans="1:10" ht="16" thickBot="1" x14ac:dyDescent="0.4">
      <c r="A18" s="27" t="s">
        <v>7</v>
      </c>
      <c r="B18" s="43">
        <v>92</v>
      </c>
      <c r="C18" s="1">
        <v>49.8</v>
      </c>
      <c r="D18" s="44"/>
      <c r="E18" s="47">
        <v>17</v>
      </c>
      <c r="F18" s="55">
        <v>8</v>
      </c>
      <c r="G18" s="1">
        <f t="shared" si="0"/>
        <v>158.80000000000001</v>
      </c>
      <c r="H18" s="1">
        <f t="shared" si="1"/>
        <v>5</v>
      </c>
      <c r="I18" s="14">
        <f t="shared" si="2"/>
        <v>4</v>
      </c>
      <c r="J18" s="38"/>
    </row>
    <row r="19" spans="1:10" ht="16" thickBot="1" x14ac:dyDescent="0.4">
      <c r="A19" s="27" t="s">
        <v>8</v>
      </c>
      <c r="B19" s="43">
        <v>97</v>
      </c>
      <c r="C19" s="1">
        <v>50</v>
      </c>
      <c r="D19" s="44"/>
      <c r="E19" s="47">
        <v>10</v>
      </c>
      <c r="F19" s="55">
        <v>3</v>
      </c>
      <c r="G19" s="1">
        <f t="shared" si="0"/>
        <v>157</v>
      </c>
      <c r="H19" s="1">
        <f t="shared" si="1"/>
        <v>8</v>
      </c>
      <c r="I19" s="14">
        <f t="shared" si="2"/>
        <v>6</v>
      </c>
      <c r="J19" s="38"/>
    </row>
    <row r="20" spans="1:10" ht="16" thickBot="1" x14ac:dyDescent="0.4">
      <c r="A20" s="27" t="s">
        <v>9</v>
      </c>
      <c r="B20" s="43">
        <v>96</v>
      </c>
      <c r="C20" s="1">
        <v>49.8</v>
      </c>
      <c r="D20" s="44"/>
      <c r="E20" s="47">
        <v>8</v>
      </c>
      <c r="F20" s="55">
        <v>4</v>
      </c>
      <c r="G20" s="1">
        <f t="shared" si="0"/>
        <v>153.80000000000001</v>
      </c>
      <c r="H20" s="1">
        <f t="shared" si="1"/>
        <v>16</v>
      </c>
      <c r="I20" s="14">
        <f t="shared" si="2"/>
        <v>10</v>
      </c>
      <c r="J20" s="38"/>
    </row>
    <row r="21" spans="1:10" ht="16" thickBot="1" x14ac:dyDescent="0.4">
      <c r="A21" s="27" t="s">
        <v>10</v>
      </c>
      <c r="B21" s="43">
        <v>82</v>
      </c>
      <c r="C21" s="1">
        <v>0</v>
      </c>
      <c r="D21" s="44"/>
      <c r="E21" s="47">
        <v>13</v>
      </c>
      <c r="F21" s="55">
        <v>18</v>
      </c>
      <c r="G21" s="1">
        <f t="shared" si="0"/>
        <v>95</v>
      </c>
      <c r="H21" s="1">
        <f t="shared" si="1"/>
        <v>33</v>
      </c>
      <c r="I21" s="14">
        <f t="shared" si="2"/>
        <v>11</v>
      </c>
      <c r="J21" s="38"/>
    </row>
    <row r="22" spans="1:10" ht="16" thickBot="1" x14ac:dyDescent="0.4">
      <c r="A22" s="30" t="s">
        <v>11</v>
      </c>
      <c r="B22" s="51">
        <v>94</v>
      </c>
      <c r="C22" s="2">
        <v>48.8</v>
      </c>
      <c r="D22" s="44"/>
      <c r="E22" s="53">
        <v>8</v>
      </c>
      <c r="F22" s="56">
        <v>6</v>
      </c>
      <c r="G22" s="57">
        <f t="shared" si="0"/>
        <v>150.80000000000001</v>
      </c>
      <c r="H22" s="57">
        <f t="shared" si="1"/>
        <v>23</v>
      </c>
      <c r="I22" s="15">
        <f>RANK(G22,$G$22:$G$29,0)</f>
        <v>7</v>
      </c>
      <c r="J22" s="37"/>
    </row>
    <row r="23" spans="1:10" ht="16" thickBot="1" x14ac:dyDescent="0.4">
      <c r="A23" s="31" t="s">
        <v>12</v>
      </c>
      <c r="B23" s="51">
        <v>98</v>
      </c>
      <c r="C23" s="2">
        <v>49.4</v>
      </c>
      <c r="D23" s="44"/>
      <c r="E23" s="53">
        <v>10</v>
      </c>
      <c r="F23" s="56">
        <v>2</v>
      </c>
      <c r="G23" s="57">
        <f t="shared" si="0"/>
        <v>157.4</v>
      </c>
      <c r="H23" s="57">
        <f t="shared" si="1"/>
        <v>7</v>
      </c>
      <c r="I23" s="15">
        <f t="shared" ref="I23:I29" si="3">RANK(G23,$G$22:$G$29,0)</f>
        <v>1</v>
      </c>
      <c r="J23" s="39" t="s">
        <v>46</v>
      </c>
    </row>
    <row r="24" spans="1:10" ht="16" thickBot="1" x14ac:dyDescent="0.4">
      <c r="A24" s="31" t="s">
        <v>13</v>
      </c>
      <c r="B24" s="51">
        <v>96</v>
      </c>
      <c r="C24" s="2">
        <v>49.8</v>
      </c>
      <c r="D24" s="44"/>
      <c r="E24" s="53">
        <v>6</v>
      </c>
      <c r="F24" s="56">
        <v>4</v>
      </c>
      <c r="G24" s="57">
        <f t="shared" si="0"/>
        <v>151.80000000000001</v>
      </c>
      <c r="H24" s="57">
        <f t="shared" si="1"/>
        <v>21</v>
      </c>
      <c r="I24" s="15">
        <f t="shared" si="3"/>
        <v>5</v>
      </c>
      <c r="J24" s="39"/>
    </row>
    <row r="25" spans="1:10" ht="16" thickBot="1" x14ac:dyDescent="0.4">
      <c r="A25" s="31" t="s">
        <v>14</v>
      </c>
      <c r="B25" s="51">
        <v>96</v>
      </c>
      <c r="C25" s="2">
        <v>49.2</v>
      </c>
      <c r="D25" s="44"/>
      <c r="E25" s="53">
        <v>7</v>
      </c>
      <c r="F25" s="56">
        <v>4</v>
      </c>
      <c r="G25" s="57">
        <f t="shared" si="0"/>
        <v>152.19999999999999</v>
      </c>
      <c r="H25" s="57">
        <f t="shared" si="1"/>
        <v>20</v>
      </c>
      <c r="I25" s="15">
        <f t="shared" si="3"/>
        <v>4</v>
      </c>
      <c r="J25" s="39"/>
    </row>
    <row r="26" spans="1:10" ht="16" thickBot="1" x14ac:dyDescent="0.4">
      <c r="A26" s="31" t="s">
        <v>15</v>
      </c>
      <c r="B26" s="51">
        <v>99</v>
      </c>
      <c r="C26" s="2">
        <v>49.6</v>
      </c>
      <c r="D26" s="44"/>
      <c r="E26" s="53">
        <v>7</v>
      </c>
      <c r="F26" s="56">
        <v>1</v>
      </c>
      <c r="G26" s="57">
        <f t="shared" si="0"/>
        <v>155.6</v>
      </c>
      <c r="H26" s="57">
        <f t="shared" si="1"/>
        <v>11</v>
      </c>
      <c r="I26" s="15">
        <f t="shared" si="3"/>
        <v>2</v>
      </c>
      <c r="J26" s="39"/>
    </row>
    <row r="27" spans="1:10" ht="16" thickBot="1" x14ac:dyDescent="0.4">
      <c r="A27" s="30" t="s">
        <v>16</v>
      </c>
      <c r="B27" s="51">
        <v>99</v>
      </c>
      <c r="C27" s="3">
        <v>47.6</v>
      </c>
      <c r="D27" s="44"/>
      <c r="E27" s="53">
        <v>6</v>
      </c>
      <c r="F27" s="56">
        <v>1</v>
      </c>
      <c r="G27" s="57">
        <f t="shared" si="0"/>
        <v>152.6</v>
      </c>
      <c r="H27" s="57">
        <f t="shared" si="1"/>
        <v>18</v>
      </c>
      <c r="I27" s="15">
        <f t="shared" si="3"/>
        <v>3</v>
      </c>
      <c r="J27" s="39"/>
    </row>
    <row r="28" spans="1:10" ht="16" thickBot="1" x14ac:dyDescent="0.4">
      <c r="A28" s="30" t="s">
        <v>17</v>
      </c>
      <c r="B28" s="51">
        <v>96</v>
      </c>
      <c r="C28" s="3">
        <v>49.6</v>
      </c>
      <c r="D28" s="44"/>
      <c r="E28" s="53">
        <v>6</v>
      </c>
      <c r="F28" s="56">
        <v>4</v>
      </c>
      <c r="G28" s="57">
        <f t="shared" si="0"/>
        <v>151.6</v>
      </c>
      <c r="H28" s="57">
        <f t="shared" si="1"/>
        <v>22</v>
      </c>
      <c r="I28" s="15">
        <f t="shared" si="3"/>
        <v>6</v>
      </c>
      <c r="J28" s="39"/>
    </row>
    <row r="29" spans="1:10" ht="16" thickBot="1" x14ac:dyDescent="0.4">
      <c r="A29" s="30" t="s">
        <v>18</v>
      </c>
      <c r="B29" s="42">
        <v>91</v>
      </c>
      <c r="C29" s="3">
        <v>46</v>
      </c>
      <c r="D29" s="44"/>
      <c r="E29" s="53">
        <v>6</v>
      </c>
      <c r="F29" s="56">
        <v>9</v>
      </c>
      <c r="G29" s="57">
        <f t="shared" si="0"/>
        <v>143</v>
      </c>
      <c r="H29" s="57">
        <f t="shared" si="1"/>
        <v>30</v>
      </c>
      <c r="I29" s="15">
        <f t="shared" si="3"/>
        <v>8</v>
      </c>
      <c r="J29" s="39"/>
    </row>
    <row r="30" spans="1:10" ht="16" thickBot="1" x14ac:dyDescent="0.4">
      <c r="A30" s="32" t="s">
        <v>19</v>
      </c>
      <c r="B30" s="50">
        <v>99</v>
      </c>
      <c r="C30" s="4">
        <v>47.4</v>
      </c>
      <c r="D30" s="44"/>
      <c r="E30" s="48">
        <v>8</v>
      </c>
      <c r="F30" s="58">
        <v>1</v>
      </c>
      <c r="G30" s="59">
        <f t="shared" si="0"/>
        <v>154.4</v>
      </c>
      <c r="H30" s="59">
        <f t="shared" si="1"/>
        <v>13</v>
      </c>
      <c r="I30" s="16">
        <f>RANK(G30,$G$30:$G$36,0)</f>
        <v>2</v>
      </c>
      <c r="J30" s="37"/>
    </row>
    <row r="31" spans="1:10" ht="16" thickBot="1" x14ac:dyDescent="0.4">
      <c r="A31" s="32" t="s">
        <v>20</v>
      </c>
      <c r="B31" s="50">
        <v>97</v>
      </c>
      <c r="C31" s="4">
        <v>49.6</v>
      </c>
      <c r="D31" s="44"/>
      <c r="E31" s="48">
        <v>6</v>
      </c>
      <c r="F31" s="58">
        <v>3</v>
      </c>
      <c r="G31" s="59">
        <f t="shared" si="0"/>
        <v>152.6</v>
      </c>
      <c r="H31" s="59">
        <f t="shared" si="1"/>
        <v>18</v>
      </c>
      <c r="I31" s="16">
        <f t="shared" ref="I31:I36" si="4">RANK(G31,$G$30:$G$36,0)</f>
        <v>5</v>
      </c>
      <c r="J31" s="40"/>
    </row>
    <row r="32" spans="1:10" ht="16" thickBot="1" x14ac:dyDescent="0.4">
      <c r="A32" s="32" t="s">
        <v>21</v>
      </c>
      <c r="B32" s="50">
        <v>100</v>
      </c>
      <c r="C32" s="4">
        <v>46</v>
      </c>
      <c r="D32" s="45"/>
      <c r="E32" s="48">
        <v>7</v>
      </c>
      <c r="F32" s="58">
        <v>0</v>
      </c>
      <c r="G32" s="59">
        <f t="shared" si="0"/>
        <v>153</v>
      </c>
      <c r="H32" s="59">
        <f t="shared" si="1"/>
        <v>17</v>
      </c>
      <c r="I32" s="16">
        <f t="shared" si="4"/>
        <v>4</v>
      </c>
      <c r="J32" s="40"/>
    </row>
    <row r="33" spans="1:10" ht="16" thickBot="1" x14ac:dyDescent="0.4">
      <c r="A33" s="32" t="s">
        <v>22</v>
      </c>
      <c r="B33" s="50">
        <v>91</v>
      </c>
      <c r="C33" s="4">
        <v>45.4</v>
      </c>
      <c r="D33" s="45"/>
      <c r="E33" s="48">
        <v>6</v>
      </c>
      <c r="F33" s="58">
        <v>9</v>
      </c>
      <c r="G33" s="59">
        <f t="shared" si="0"/>
        <v>142.4</v>
      </c>
      <c r="H33" s="59">
        <f t="shared" si="1"/>
        <v>31</v>
      </c>
      <c r="I33" s="16">
        <f t="shared" si="4"/>
        <v>7</v>
      </c>
      <c r="J33" s="40"/>
    </row>
    <row r="34" spans="1:10" ht="16" thickBot="1" x14ac:dyDescent="0.4">
      <c r="A34" s="32" t="s">
        <v>23</v>
      </c>
      <c r="B34" s="50">
        <v>96</v>
      </c>
      <c r="C34" s="4">
        <v>49.2</v>
      </c>
      <c r="D34" s="44">
        <v>2</v>
      </c>
      <c r="E34" s="48">
        <v>7</v>
      </c>
      <c r="F34" s="58">
        <v>4</v>
      </c>
      <c r="G34" s="59">
        <f t="shared" si="0"/>
        <v>154.19999999999999</v>
      </c>
      <c r="H34" s="59">
        <f t="shared" si="1"/>
        <v>14</v>
      </c>
      <c r="I34" s="16">
        <f t="shared" si="4"/>
        <v>3</v>
      </c>
      <c r="J34" s="40"/>
    </row>
    <row r="35" spans="1:10" ht="16" thickBot="1" x14ac:dyDescent="0.4">
      <c r="A35" s="32" t="s">
        <v>24</v>
      </c>
      <c r="B35" s="50">
        <v>96</v>
      </c>
      <c r="C35" s="4">
        <v>49.8</v>
      </c>
      <c r="D35" s="44"/>
      <c r="E35" s="48">
        <v>10</v>
      </c>
      <c r="F35" s="58">
        <v>4</v>
      </c>
      <c r="G35" s="59">
        <f t="shared" si="0"/>
        <v>155.80000000000001</v>
      </c>
      <c r="H35" s="59">
        <f t="shared" si="1"/>
        <v>9</v>
      </c>
      <c r="I35" s="16">
        <f t="shared" si="4"/>
        <v>1</v>
      </c>
      <c r="J35" s="40" t="s">
        <v>46</v>
      </c>
    </row>
    <row r="36" spans="1:10" ht="16" thickBot="1" x14ac:dyDescent="0.4">
      <c r="A36" s="32" t="s">
        <v>25</v>
      </c>
      <c r="B36" s="50">
        <v>98</v>
      </c>
      <c r="C36" s="4">
        <v>40</v>
      </c>
      <c r="D36" s="44"/>
      <c r="E36" s="48">
        <v>6</v>
      </c>
      <c r="F36" s="58">
        <v>2</v>
      </c>
      <c r="G36" s="59">
        <f t="shared" si="0"/>
        <v>144</v>
      </c>
      <c r="H36" s="59">
        <f t="shared" si="1"/>
        <v>29</v>
      </c>
      <c r="I36" s="16">
        <f t="shared" si="4"/>
        <v>6</v>
      </c>
      <c r="J36" s="40"/>
    </row>
    <row r="37" spans="1:10" ht="16" thickBot="1" x14ac:dyDescent="0.4">
      <c r="A37" s="33" t="s">
        <v>26</v>
      </c>
      <c r="B37" s="42">
        <v>98</v>
      </c>
      <c r="C37" s="5">
        <v>0</v>
      </c>
      <c r="D37" s="46"/>
      <c r="E37" s="49">
        <v>8</v>
      </c>
      <c r="F37" s="60">
        <v>2</v>
      </c>
      <c r="G37" s="61">
        <f t="shared" si="0"/>
        <v>106</v>
      </c>
      <c r="H37" s="61">
        <f t="shared" si="1"/>
        <v>32</v>
      </c>
      <c r="I37" s="17">
        <f>RANK(G37,$G$37:$G$43,0)</f>
        <v>7</v>
      </c>
      <c r="J37" s="37"/>
    </row>
    <row r="38" spans="1:10" ht="16" thickBot="1" x14ac:dyDescent="0.4">
      <c r="A38" s="33" t="s">
        <v>27</v>
      </c>
      <c r="B38" s="42">
        <v>93</v>
      </c>
      <c r="C38" s="5">
        <v>48.8</v>
      </c>
      <c r="D38" s="44"/>
      <c r="E38" s="49">
        <v>7</v>
      </c>
      <c r="F38" s="60">
        <v>7</v>
      </c>
      <c r="G38" s="61">
        <f t="shared" si="0"/>
        <v>148.80000000000001</v>
      </c>
      <c r="H38" s="61">
        <f t="shared" si="1"/>
        <v>25</v>
      </c>
      <c r="I38" s="17">
        <f t="shared" ref="I38:I43" si="5">RANK(G38,$G$37:$G$43,0)</f>
        <v>3</v>
      </c>
      <c r="J38" s="41"/>
    </row>
    <row r="39" spans="1:10" ht="16" thickBot="1" x14ac:dyDescent="0.4">
      <c r="A39" s="33" t="s">
        <v>28</v>
      </c>
      <c r="B39" s="42">
        <v>94</v>
      </c>
      <c r="C39" s="5">
        <v>49.8</v>
      </c>
      <c r="D39" s="44"/>
      <c r="E39" s="49">
        <v>6</v>
      </c>
      <c r="F39" s="60">
        <v>6</v>
      </c>
      <c r="G39" s="61">
        <f t="shared" si="0"/>
        <v>149.80000000000001</v>
      </c>
      <c r="H39" s="61">
        <f t="shared" si="1"/>
        <v>24</v>
      </c>
      <c r="I39" s="17">
        <f t="shared" si="5"/>
        <v>2</v>
      </c>
      <c r="J39" s="41"/>
    </row>
    <row r="40" spans="1:10" ht="16" thickBot="1" x14ac:dyDescent="0.4">
      <c r="A40" s="33" t="s">
        <v>29</v>
      </c>
      <c r="B40" s="42">
        <v>89</v>
      </c>
      <c r="C40" s="5">
        <v>50</v>
      </c>
      <c r="D40" s="44"/>
      <c r="E40" s="49">
        <v>6</v>
      </c>
      <c r="F40" s="60">
        <v>11</v>
      </c>
      <c r="G40" s="61">
        <f t="shared" si="0"/>
        <v>145</v>
      </c>
      <c r="H40" s="61">
        <f t="shared" si="1"/>
        <v>28</v>
      </c>
      <c r="I40" s="17">
        <f t="shared" si="5"/>
        <v>6</v>
      </c>
      <c r="J40" s="41"/>
    </row>
    <row r="41" spans="1:10" ht="16" thickBot="1" x14ac:dyDescent="0.4">
      <c r="A41" s="33" t="s">
        <v>30</v>
      </c>
      <c r="B41" s="42">
        <v>91</v>
      </c>
      <c r="C41" s="5">
        <v>50</v>
      </c>
      <c r="D41" s="44"/>
      <c r="E41" s="49">
        <v>7</v>
      </c>
      <c r="F41" s="60">
        <v>9</v>
      </c>
      <c r="G41" s="61">
        <f t="shared" si="0"/>
        <v>148</v>
      </c>
      <c r="H41" s="61">
        <f t="shared" si="1"/>
        <v>26</v>
      </c>
      <c r="I41" s="17">
        <f t="shared" si="5"/>
        <v>4</v>
      </c>
      <c r="J41" s="41"/>
    </row>
    <row r="42" spans="1:10" ht="16" thickBot="1" x14ac:dyDescent="0.4">
      <c r="A42" s="33" t="s">
        <v>31</v>
      </c>
      <c r="B42" s="42">
        <v>92</v>
      </c>
      <c r="C42" s="5">
        <v>50</v>
      </c>
      <c r="D42" s="44"/>
      <c r="E42" s="49">
        <v>6</v>
      </c>
      <c r="F42" s="60">
        <v>8</v>
      </c>
      <c r="G42" s="61">
        <f t="shared" si="0"/>
        <v>148</v>
      </c>
      <c r="H42" s="61">
        <f t="shared" si="1"/>
        <v>26</v>
      </c>
      <c r="I42" s="17">
        <f t="shared" si="5"/>
        <v>4</v>
      </c>
      <c r="J42" s="41"/>
    </row>
    <row r="43" spans="1:10" ht="16" thickBot="1" x14ac:dyDescent="0.4">
      <c r="A43" s="34" t="s">
        <v>32</v>
      </c>
      <c r="B43" s="42">
        <v>100</v>
      </c>
      <c r="C43" s="6">
        <v>50</v>
      </c>
      <c r="D43" s="44"/>
      <c r="E43" s="49">
        <v>10</v>
      </c>
      <c r="F43" s="60">
        <v>0</v>
      </c>
      <c r="G43" s="61">
        <f t="shared" si="0"/>
        <v>160</v>
      </c>
      <c r="H43" s="61">
        <f t="shared" si="1"/>
        <v>3</v>
      </c>
      <c r="I43" s="17">
        <f t="shared" si="5"/>
        <v>1</v>
      </c>
      <c r="J43" s="41" t="s">
        <v>46</v>
      </c>
    </row>
    <row r="44" spans="1:10" ht="15" thickTop="1" x14ac:dyDescent="0.35"/>
    <row r="45" spans="1:10" x14ac:dyDescent="0.35">
      <c r="A45" s="306" t="s">
        <v>51</v>
      </c>
      <c r="B45" s="306"/>
      <c r="C45" s="306"/>
      <c r="D45" s="306"/>
      <c r="E45" s="306"/>
      <c r="F45" s="306"/>
      <c r="G45" s="306"/>
      <c r="H45" s="306"/>
      <c r="I45" s="306"/>
      <c r="J45" s="306"/>
    </row>
    <row r="46" spans="1:10" x14ac:dyDescent="0.35">
      <c r="A46" s="306"/>
      <c r="B46" s="306"/>
      <c r="C46" s="306"/>
      <c r="D46" s="306"/>
      <c r="E46" s="306"/>
      <c r="F46" s="306"/>
      <c r="G46" s="306"/>
      <c r="H46" s="306"/>
      <c r="I46" s="306"/>
      <c r="J46" s="306"/>
    </row>
    <row r="47" spans="1:10" x14ac:dyDescent="0.35">
      <c r="A47" s="306"/>
      <c r="B47" s="306"/>
      <c r="C47" s="306"/>
      <c r="D47" s="306"/>
      <c r="E47" s="306"/>
      <c r="F47" s="306"/>
      <c r="G47" s="306"/>
      <c r="H47" s="306"/>
      <c r="I47" s="306"/>
      <c r="J47" s="306"/>
    </row>
    <row r="48" spans="1:10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11">
    <mergeCell ref="A45:J47"/>
    <mergeCell ref="A4:J4"/>
    <mergeCell ref="A5:J5"/>
    <mergeCell ref="A7:J7"/>
    <mergeCell ref="J9:J10"/>
    <mergeCell ref="B9:B10"/>
    <mergeCell ref="C9:C10"/>
    <mergeCell ref="D9:D10"/>
    <mergeCell ref="F9:F10"/>
    <mergeCell ref="G9:G10"/>
    <mergeCell ref="E9:E10"/>
  </mergeCells>
  <pageMargins left="0.19685039370078741" right="0" top="0.78740157480314965" bottom="0.78740157480314965" header="0.31496062992125984" footer="0.31496062992125984"/>
  <pageSetup paperSize="9" scale="11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59FA-5790-4E90-BBEA-B77A14675E11}">
  <dimension ref="A1:J43"/>
  <sheetViews>
    <sheetView tabSelected="1" topLeftCell="A2" workbookViewId="0">
      <selection activeCell="J39" sqref="J39"/>
    </sheetView>
  </sheetViews>
  <sheetFormatPr defaultRowHeight="14.5" x14ac:dyDescent="0.35"/>
  <cols>
    <col min="4" max="4" width="22.453125" customWidth="1"/>
    <col min="9" max="9" width="13" customWidth="1"/>
    <col min="10" max="10" width="18.7265625" customWidth="1"/>
  </cols>
  <sheetData>
    <row r="1" spans="1:10" x14ac:dyDescent="0.35">
      <c r="B1" s="327"/>
    </row>
    <row r="2" spans="1:10" x14ac:dyDescent="0.35">
      <c r="B2" s="327"/>
    </row>
    <row r="3" spans="1:10" ht="15" x14ac:dyDescent="0.35">
      <c r="A3" s="304" t="s">
        <v>34</v>
      </c>
      <c r="B3" s="304"/>
      <c r="C3" s="304"/>
      <c r="D3" s="304"/>
      <c r="E3" s="304"/>
      <c r="F3" s="304"/>
      <c r="G3" s="304"/>
      <c r="H3" s="304"/>
      <c r="I3" s="304"/>
    </row>
    <row r="4" spans="1:10" ht="15" x14ac:dyDescent="0.35">
      <c r="A4" s="305" t="s">
        <v>54</v>
      </c>
      <c r="B4" s="305"/>
      <c r="C4" s="305"/>
      <c r="D4" s="305"/>
      <c r="E4" s="305"/>
      <c r="F4" s="305"/>
      <c r="G4" s="305"/>
      <c r="H4" s="305"/>
      <c r="I4" s="305"/>
    </row>
    <row r="5" spans="1:10" ht="15.5" thickBot="1" x14ac:dyDescent="0.4">
      <c r="A5" s="305" t="s">
        <v>168</v>
      </c>
      <c r="B5" s="305"/>
      <c r="C5" s="305"/>
      <c r="D5" s="305"/>
      <c r="E5" s="305"/>
      <c r="F5" s="305"/>
      <c r="G5" s="305"/>
      <c r="H5" s="305"/>
      <c r="I5" s="305"/>
    </row>
    <row r="6" spans="1:10" ht="15.5" thickTop="1" x14ac:dyDescent="0.35">
      <c r="A6" s="24" t="s">
        <v>37</v>
      </c>
      <c r="B6" s="309" t="s">
        <v>49</v>
      </c>
      <c r="C6" s="311" t="s">
        <v>39</v>
      </c>
      <c r="D6" s="325" t="s">
        <v>66</v>
      </c>
      <c r="E6" s="309" t="s">
        <v>41</v>
      </c>
      <c r="F6" s="313" t="s">
        <v>107</v>
      </c>
      <c r="G6" s="309" t="s">
        <v>42</v>
      </c>
      <c r="H6" s="311" t="s">
        <v>43</v>
      </c>
      <c r="I6" s="317" t="s">
        <v>44</v>
      </c>
      <c r="J6" s="317" t="s">
        <v>45</v>
      </c>
    </row>
    <row r="7" spans="1:10" ht="15.5" thickBot="1" x14ac:dyDescent="0.4">
      <c r="A7" s="25"/>
      <c r="B7" s="316"/>
      <c r="C7" s="318"/>
      <c r="D7" s="326"/>
      <c r="E7" s="316"/>
      <c r="F7" s="319"/>
      <c r="G7" s="316"/>
      <c r="H7" s="318"/>
      <c r="I7" s="317"/>
      <c r="J7" s="317"/>
    </row>
    <row r="8" spans="1:10" ht="19" thickTop="1" thickBot="1" x14ac:dyDescent="0.4">
      <c r="A8" s="64" t="s">
        <v>0</v>
      </c>
      <c r="B8" s="299">
        <v>45</v>
      </c>
      <c r="C8" s="28">
        <v>49.4</v>
      </c>
      <c r="D8" s="28"/>
      <c r="E8" s="299">
        <v>5</v>
      </c>
      <c r="F8" s="282"/>
      <c r="G8" s="158">
        <f>B8+C8+F8</f>
        <v>94.4</v>
      </c>
      <c r="H8" s="270">
        <f>RANK(G8,G8:G42,0)</f>
        <v>25</v>
      </c>
      <c r="I8" s="283">
        <v>6</v>
      </c>
      <c r="J8" s="283"/>
    </row>
    <row r="9" spans="1:10" ht="18.5" thickBot="1" x14ac:dyDescent="0.4">
      <c r="A9" s="64" t="s">
        <v>1</v>
      </c>
      <c r="B9" s="300">
        <v>49</v>
      </c>
      <c r="C9" s="28">
        <v>47.8</v>
      </c>
      <c r="D9" s="28"/>
      <c r="E9" s="300">
        <v>1</v>
      </c>
      <c r="F9" s="282"/>
      <c r="G9" s="158">
        <f t="shared" ref="G9:G42" si="0">B9+C9+F9</f>
        <v>96.8</v>
      </c>
      <c r="H9" s="270">
        <f t="shared" ref="H9:H42" si="1">RANK(G9,G9:G43,0)</f>
        <v>16</v>
      </c>
      <c r="I9" s="283">
        <v>3</v>
      </c>
      <c r="J9" s="283"/>
    </row>
    <row r="10" spans="1:10" ht="18.5" thickBot="1" x14ac:dyDescent="0.4">
      <c r="A10" s="64" t="s">
        <v>2</v>
      </c>
      <c r="B10" s="300">
        <v>48</v>
      </c>
      <c r="C10" s="28">
        <v>49.8</v>
      </c>
      <c r="D10" s="28"/>
      <c r="E10" s="300">
        <v>2</v>
      </c>
      <c r="F10" s="282"/>
      <c r="G10" s="158">
        <f t="shared" si="0"/>
        <v>97.8</v>
      </c>
      <c r="H10" s="270">
        <f t="shared" si="1"/>
        <v>14</v>
      </c>
      <c r="I10" s="283">
        <v>2</v>
      </c>
      <c r="J10" s="283"/>
    </row>
    <row r="11" spans="1:10" ht="18.5" thickBot="1" x14ac:dyDescent="0.4">
      <c r="A11" s="64" t="s">
        <v>3</v>
      </c>
      <c r="B11" s="300">
        <v>39</v>
      </c>
      <c r="C11" s="28">
        <v>48.2</v>
      </c>
      <c r="D11" s="28"/>
      <c r="E11" s="300">
        <v>11</v>
      </c>
      <c r="F11" s="282"/>
      <c r="G11" s="158">
        <f t="shared" si="0"/>
        <v>87.2</v>
      </c>
      <c r="H11" s="270">
        <f t="shared" si="1"/>
        <v>32</v>
      </c>
      <c r="I11" s="283">
        <v>9</v>
      </c>
      <c r="J11" s="283"/>
    </row>
    <row r="12" spans="1:10" ht="18.5" thickBot="1" x14ac:dyDescent="0.4">
      <c r="A12" s="64" t="s">
        <v>4</v>
      </c>
      <c r="B12" s="300">
        <v>43</v>
      </c>
      <c r="C12" s="28">
        <v>47.4</v>
      </c>
      <c r="D12" s="28"/>
      <c r="E12" s="300">
        <v>7</v>
      </c>
      <c r="F12" s="282"/>
      <c r="G12" s="158">
        <f t="shared" si="0"/>
        <v>90.4</v>
      </c>
      <c r="H12" s="270">
        <f t="shared" si="1"/>
        <v>30</v>
      </c>
      <c r="I12" s="283">
        <v>8</v>
      </c>
      <c r="J12" s="283"/>
    </row>
    <row r="13" spans="1:10" ht="18.5" thickBot="1" x14ac:dyDescent="0.4">
      <c r="A13" s="64" t="s">
        <v>5</v>
      </c>
      <c r="B13" s="300">
        <v>46</v>
      </c>
      <c r="C13" s="28">
        <v>50</v>
      </c>
      <c r="D13" s="28"/>
      <c r="E13" s="300">
        <v>4</v>
      </c>
      <c r="F13" s="282"/>
      <c r="G13" s="158">
        <f t="shared" si="0"/>
        <v>96</v>
      </c>
      <c r="H13" s="270">
        <f t="shared" si="1"/>
        <v>18</v>
      </c>
      <c r="I13" s="283">
        <v>4</v>
      </c>
      <c r="J13" s="283"/>
    </row>
    <row r="14" spans="1:10" ht="16" thickBot="1" x14ac:dyDescent="0.4">
      <c r="A14" s="64" t="s">
        <v>6</v>
      </c>
      <c r="B14" s="300">
        <v>49</v>
      </c>
      <c r="C14" s="28">
        <v>49.6</v>
      </c>
      <c r="D14" s="28"/>
      <c r="E14" s="300">
        <v>1</v>
      </c>
      <c r="F14" s="44"/>
      <c r="G14" s="158">
        <f t="shared" si="0"/>
        <v>98.6</v>
      </c>
      <c r="H14" s="270">
        <f t="shared" si="1"/>
        <v>7</v>
      </c>
      <c r="I14" s="283">
        <v>1</v>
      </c>
      <c r="J14" s="283" t="s">
        <v>84</v>
      </c>
    </row>
    <row r="15" spans="1:10" ht="16" thickBot="1" x14ac:dyDescent="0.4">
      <c r="A15" s="64" t="s">
        <v>7</v>
      </c>
      <c r="B15" s="300">
        <v>40</v>
      </c>
      <c r="C15" s="28">
        <v>50</v>
      </c>
      <c r="D15" s="28"/>
      <c r="E15" s="300">
        <v>10</v>
      </c>
      <c r="F15" s="44"/>
      <c r="G15" s="158">
        <f t="shared" si="0"/>
        <v>90</v>
      </c>
      <c r="H15" s="270">
        <f t="shared" si="1"/>
        <v>28</v>
      </c>
      <c r="I15" s="283">
        <v>9</v>
      </c>
      <c r="J15" s="283"/>
    </row>
    <row r="16" spans="1:10" ht="18.5" thickBot="1" x14ac:dyDescent="0.4">
      <c r="A16" s="64" t="s">
        <v>8</v>
      </c>
      <c r="B16" s="300">
        <v>44</v>
      </c>
      <c r="C16" s="28">
        <v>50</v>
      </c>
      <c r="D16" s="28"/>
      <c r="E16" s="300">
        <v>6</v>
      </c>
      <c r="F16" s="282"/>
      <c r="G16" s="158">
        <f t="shared" si="0"/>
        <v>94</v>
      </c>
      <c r="H16" s="270">
        <f t="shared" si="1"/>
        <v>21</v>
      </c>
      <c r="I16" s="283">
        <v>7</v>
      </c>
      <c r="J16" s="283"/>
    </row>
    <row r="17" spans="1:10" ht="18.5" thickBot="1" x14ac:dyDescent="0.4">
      <c r="A17" s="64" t="s">
        <v>9</v>
      </c>
      <c r="B17" s="300">
        <v>46</v>
      </c>
      <c r="C17" s="28">
        <v>49.8</v>
      </c>
      <c r="D17" s="28"/>
      <c r="E17" s="300">
        <v>4</v>
      </c>
      <c r="F17" s="282"/>
      <c r="G17" s="158">
        <f t="shared" si="0"/>
        <v>95.8</v>
      </c>
      <c r="H17" s="270">
        <f t="shared" si="1"/>
        <v>18</v>
      </c>
      <c r="I17" s="283">
        <v>5</v>
      </c>
      <c r="J17" s="283"/>
    </row>
    <row r="18" spans="1:10" s="264" customFormat="1" ht="18.5" thickBot="1" x14ac:dyDescent="0.4">
      <c r="A18" s="262" t="s">
        <v>12</v>
      </c>
      <c r="B18" s="300">
        <v>45</v>
      </c>
      <c r="C18" s="187">
        <v>49</v>
      </c>
      <c r="D18" s="187"/>
      <c r="E18" s="300">
        <v>5</v>
      </c>
      <c r="F18" s="286"/>
      <c r="G18" s="161">
        <f t="shared" si="0"/>
        <v>94</v>
      </c>
      <c r="H18" s="270">
        <f t="shared" si="1"/>
        <v>20</v>
      </c>
      <c r="I18" s="287">
        <v>9</v>
      </c>
      <c r="J18" s="287"/>
    </row>
    <row r="19" spans="1:10" s="264" customFormat="1" ht="18.5" thickBot="1" x14ac:dyDescent="0.4">
      <c r="A19" s="65" t="s">
        <v>13</v>
      </c>
      <c r="B19" s="301">
        <v>49</v>
      </c>
      <c r="C19" s="187">
        <v>49.4</v>
      </c>
      <c r="D19" s="187"/>
      <c r="E19" s="300">
        <v>1</v>
      </c>
      <c r="F19" s="286"/>
      <c r="G19" s="161">
        <f t="shared" si="0"/>
        <v>98.4</v>
      </c>
      <c r="H19" s="270">
        <f t="shared" si="1"/>
        <v>11</v>
      </c>
      <c r="I19" s="287">
        <v>5</v>
      </c>
      <c r="J19" s="287"/>
    </row>
    <row r="20" spans="1:10" s="264" customFormat="1" ht="16.5" customHeight="1" thickBot="1" x14ac:dyDescent="0.4">
      <c r="A20" s="65" t="s">
        <v>14</v>
      </c>
      <c r="B20" s="302">
        <v>44</v>
      </c>
      <c r="C20" s="187">
        <v>50</v>
      </c>
      <c r="D20" s="187"/>
      <c r="E20" s="277">
        <v>6</v>
      </c>
      <c r="F20" s="286"/>
      <c r="G20" s="161">
        <f t="shared" si="0"/>
        <v>94</v>
      </c>
      <c r="H20" s="270">
        <f t="shared" si="1"/>
        <v>19</v>
      </c>
      <c r="I20" s="287">
        <v>9</v>
      </c>
      <c r="J20" s="287"/>
    </row>
    <row r="21" spans="1:10" s="264" customFormat="1" ht="16.5" customHeight="1" thickBot="1" x14ac:dyDescent="0.4">
      <c r="A21" s="66" t="s">
        <v>15</v>
      </c>
      <c r="B21" s="303">
        <v>48</v>
      </c>
      <c r="C21" s="187">
        <v>49.8</v>
      </c>
      <c r="D21" s="253"/>
      <c r="E21" s="300">
        <v>2</v>
      </c>
      <c r="F21" s="288"/>
      <c r="G21" s="161">
        <f t="shared" si="0"/>
        <v>97.8</v>
      </c>
      <c r="H21" s="270">
        <f t="shared" si="1"/>
        <v>12</v>
      </c>
      <c r="I21" s="287">
        <v>6</v>
      </c>
      <c r="J21" s="287"/>
    </row>
    <row r="22" spans="1:10" s="264" customFormat="1" ht="18.5" thickBot="1" x14ac:dyDescent="0.4">
      <c r="A22" s="66" t="s">
        <v>16</v>
      </c>
      <c r="B22" s="300">
        <v>49</v>
      </c>
      <c r="C22" s="187">
        <v>49.6</v>
      </c>
      <c r="D22" s="19"/>
      <c r="E22" s="300">
        <v>1</v>
      </c>
      <c r="F22" s="289"/>
      <c r="G22" s="161">
        <f t="shared" si="0"/>
        <v>98.6</v>
      </c>
      <c r="H22" s="270">
        <f t="shared" si="1"/>
        <v>7</v>
      </c>
      <c r="I22" s="287">
        <v>1</v>
      </c>
      <c r="J22" s="287" t="s">
        <v>84</v>
      </c>
    </row>
    <row r="23" spans="1:10" s="264" customFormat="1" ht="18.5" thickBot="1" x14ac:dyDescent="0.4">
      <c r="A23" s="66" t="s">
        <v>17</v>
      </c>
      <c r="B23" s="300">
        <v>49</v>
      </c>
      <c r="C23" s="187">
        <v>49.6</v>
      </c>
      <c r="D23" s="239"/>
      <c r="E23" s="300">
        <v>1</v>
      </c>
      <c r="F23" s="288"/>
      <c r="G23" s="161">
        <f t="shared" si="0"/>
        <v>98.6</v>
      </c>
      <c r="H23" s="270">
        <f t="shared" si="1"/>
        <v>7</v>
      </c>
      <c r="I23" s="287">
        <v>1</v>
      </c>
      <c r="J23" s="287" t="s">
        <v>84</v>
      </c>
    </row>
    <row r="24" spans="1:10" s="264" customFormat="1" ht="18.5" thickBot="1" x14ac:dyDescent="0.4">
      <c r="A24" s="66" t="s">
        <v>18</v>
      </c>
      <c r="B24" s="300">
        <v>49</v>
      </c>
      <c r="C24" s="187">
        <v>49.6</v>
      </c>
      <c r="D24" s="236"/>
      <c r="E24" s="300">
        <v>1</v>
      </c>
      <c r="F24" s="288"/>
      <c r="G24" s="161">
        <f t="shared" si="0"/>
        <v>98.6</v>
      </c>
      <c r="H24" s="270">
        <f t="shared" si="1"/>
        <v>7</v>
      </c>
      <c r="I24" s="287">
        <v>1</v>
      </c>
      <c r="J24" s="287" t="s">
        <v>84</v>
      </c>
    </row>
    <row r="25" spans="1:10" s="264" customFormat="1" ht="16.5" customHeight="1" thickBot="1" x14ac:dyDescent="0.4">
      <c r="A25" s="66" t="s">
        <v>162</v>
      </c>
      <c r="B25" s="300">
        <v>46</v>
      </c>
      <c r="C25" s="187">
        <v>50</v>
      </c>
      <c r="D25" s="236"/>
      <c r="E25" s="300">
        <v>4</v>
      </c>
      <c r="F25" s="290"/>
      <c r="G25" s="161">
        <f t="shared" si="0"/>
        <v>96</v>
      </c>
      <c r="H25" s="270">
        <f t="shared" si="1"/>
        <v>12</v>
      </c>
      <c r="I25" s="287">
        <v>8</v>
      </c>
      <c r="J25" s="287"/>
    </row>
    <row r="26" spans="1:10" s="264" customFormat="1" ht="18.5" thickBot="1" x14ac:dyDescent="0.4">
      <c r="A26" s="65" t="s">
        <v>163</v>
      </c>
      <c r="B26" s="300">
        <v>49</v>
      </c>
      <c r="C26" s="187">
        <v>49.6</v>
      </c>
      <c r="D26" s="187"/>
      <c r="E26" s="300">
        <v>1</v>
      </c>
      <c r="F26" s="291"/>
      <c r="G26" s="161">
        <f t="shared" si="0"/>
        <v>98.6</v>
      </c>
      <c r="H26" s="270">
        <f t="shared" si="1"/>
        <v>7</v>
      </c>
      <c r="I26" s="287">
        <v>1</v>
      </c>
      <c r="J26" s="287" t="s">
        <v>84</v>
      </c>
    </row>
    <row r="27" spans="1:10" s="264" customFormat="1" ht="18.5" thickBot="1" x14ac:dyDescent="0.4">
      <c r="A27" s="65" t="s">
        <v>164</v>
      </c>
      <c r="B27" s="300">
        <v>47</v>
      </c>
      <c r="C27" s="187">
        <v>49.8</v>
      </c>
      <c r="D27" s="187"/>
      <c r="E27" s="300">
        <v>3</v>
      </c>
      <c r="F27" s="286"/>
      <c r="G27" s="161">
        <f t="shared" si="0"/>
        <v>96.8</v>
      </c>
      <c r="H27" s="270">
        <f t="shared" si="1"/>
        <v>8</v>
      </c>
      <c r="I27" s="287">
        <v>7</v>
      </c>
      <c r="J27" s="287"/>
    </row>
    <row r="28" spans="1:10" ht="18.5" thickBot="1" x14ac:dyDescent="0.4">
      <c r="A28" s="67" t="s">
        <v>19</v>
      </c>
      <c r="B28" s="300">
        <v>49</v>
      </c>
      <c r="C28" s="188">
        <v>49</v>
      </c>
      <c r="D28" s="188"/>
      <c r="E28" s="300">
        <v>1</v>
      </c>
      <c r="F28" s="293"/>
      <c r="G28" s="164">
        <f t="shared" si="0"/>
        <v>98</v>
      </c>
      <c r="H28" s="270">
        <f t="shared" si="1"/>
        <v>7</v>
      </c>
      <c r="I28" s="294">
        <v>2</v>
      </c>
      <c r="J28" s="294"/>
    </row>
    <row r="29" spans="1:10" ht="18.5" thickBot="1" x14ac:dyDescent="0.4">
      <c r="A29" s="67" t="s">
        <v>20</v>
      </c>
      <c r="B29" s="300">
        <v>50</v>
      </c>
      <c r="C29" s="188">
        <v>49.6</v>
      </c>
      <c r="D29" s="188"/>
      <c r="E29" s="300">
        <v>0</v>
      </c>
      <c r="F29" s="293"/>
      <c r="G29" s="164">
        <f t="shared" si="0"/>
        <v>99.6</v>
      </c>
      <c r="H29" s="270">
        <f t="shared" si="1"/>
        <v>2</v>
      </c>
      <c r="I29" s="294">
        <v>4</v>
      </c>
      <c r="J29" s="294"/>
    </row>
    <row r="30" spans="1:10" ht="18.5" thickBot="1" x14ac:dyDescent="0.4">
      <c r="A30" s="67" t="s">
        <v>21</v>
      </c>
      <c r="B30" s="300">
        <v>43</v>
      </c>
      <c r="C30" s="188">
        <v>49.4</v>
      </c>
      <c r="D30" s="188"/>
      <c r="E30" s="300">
        <v>7</v>
      </c>
      <c r="F30" s="293"/>
      <c r="G30" s="164">
        <f t="shared" si="0"/>
        <v>92.4</v>
      </c>
      <c r="H30" s="270">
        <f t="shared" si="1"/>
        <v>12</v>
      </c>
      <c r="I30" s="294">
        <v>8</v>
      </c>
      <c r="J30" s="294"/>
    </row>
    <row r="31" spans="1:10" ht="18.5" thickBot="1" x14ac:dyDescent="0.4">
      <c r="A31" s="67" t="s">
        <v>22</v>
      </c>
      <c r="B31" s="300">
        <v>43</v>
      </c>
      <c r="C31" s="188">
        <v>49.6</v>
      </c>
      <c r="D31" s="188"/>
      <c r="E31" s="300">
        <v>7</v>
      </c>
      <c r="F31" s="293"/>
      <c r="G31" s="164">
        <f t="shared" si="0"/>
        <v>92.6</v>
      </c>
      <c r="H31" s="270">
        <f t="shared" si="1"/>
        <v>11</v>
      </c>
      <c r="I31" s="294">
        <v>7</v>
      </c>
      <c r="J31" s="294"/>
    </row>
    <row r="32" spans="1:10" ht="18.5" thickBot="1" x14ac:dyDescent="0.4">
      <c r="A32" s="67" t="s">
        <v>23</v>
      </c>
      <c r="B32" s="300">
        <v>50</v>
      </c>
      <c r="C32" s="188">
        <v>49.2</v>
      </c>
      <c r="D32" s="188"/>
      <c r="E32" s="300">
        <v>0</v>
      </c>
      <c r="F32" s="293"/>
      <c r="G32" s="164">
        <f t="shared" ref="G32:G38" si="2">B32+C32+F32</f>
        <v>99.2</v>
      </c>
      <c r="H32" s="270">
        <f t="shared" si="1"/>
        <v>3</v>
      </c>
      <c r="I32" s="294">
        <v>1</v>
      </c>
      <c r="J32" s="294" t="s">
        <v>84</v>
      </c>
    </row>
    <row r="33" spans="1:10" ht="18.5" thickBot="1" x14ac:dyDescent="0.4">
      <c r="A33" s="67" t="s">
        <v>24</v>
      </c>
      <c r="B33" s="300">
        <v>46</v>
      </c>
      <c r="C33" s="188">
        <v>49.6</v>
      </c>
      <c r="D33" s="188"/>
      <c r="E33" s="300">
        <v>4</v>
      </c>
      <c r="F33" s="293"/>
      <c r="G33" s="164">
        <f t="shared" si="2"/>
        <v>95.6</v>
      </c>
      <c r="H33" s="270">
        <f t="shared" si="1"/>
        <v>7</v>
      </c>
      <c r="I33" s="294">
        <v>5</v>
      </c>
      <c r="J33" s="294"/>
    </row>
    <row r="34" spans="1:10" ht="18.5" thickBot="1" x14ac:dyDescent="0.4">
      <c r="A34" s="67" t="s">
        <v>25</v>
      </c>
      <c r="B34" s="300">
        <v>47</v>
      </c>
      <c r="C34" s="188">
        <v>49.6</v>
      </c>
      <c r="D34" s="188"/>
      <c r="E34" s="300">
        <v>3</v>
      </c>
      <c r="F34" s="293"/>
      <c r="G34" s="164">
        <f t="shared" si="2"/>
        <v>96.6</v>
      </c>
      <c r="H34" s="270">
        <f t="shared" si="1"/>
        <v>6</v>
      </c>
      <c r="I34" s="294">
        <v>3</v>
      </c>
      <c r="J34" s="294"/>
    </row>
    <row r="35" spans="1:10" ht="18.5" thickBot="1" x14ac:dyDescent="0.4">
      <c r="A35" s="67" t="s">
        <v>161</v>
      </c>
      <c r="B35" s="300">
        <v>43</v>
      </c>
      <c r="C35" s="188">
        <v>50</v>
      </c>
      <c r="D35" s="188"/>
      <c r="E35" s="300">
        <v>7</v>
      </c>
      <c r="F35" s="293"/>
      <c r="G35" s="164">
        <f t="shared" si="2"/>
        <v>93</v>
      </c>
      <c r="H35" s="270">
        <f t="shared" si="1"/>
        <v>7</v>
      </c>
      <c r="I35" s="294">
        <v>6</v>
      </c>
      <c r="J35" s="294"/>
    </row>
    <row r="36" spans="1:10" ht="18.5" thickBot="1" x14ac:dyDescent="0.4">
      <c r="A36" s="100" t="s">
        <v>26</v>
      </c>
      <c r="B36" s="300">
        <v>50</v>
      </c>
      <c r="C36" s="250">
        <v>49</v>
      </c>
      <c r="D36" s="250"/>
      <c r="E36" s="300">
        <v>0</v>
      </c>
      <c r="F36" s="295"/>
      <c r="G36" s="167">
        <f t="shared" si="2"/>
        <v>99</v>
      </c>
      <c r="H36" s="270">
        <f t="shared" si="1"/>
        <v>3</v>
      </c>
      <c r="I36" s="297">
        <v>3</v>
      </c>
      <c r="J36" s="297"/>
    </row>
    <row r="37" spans="1:10" ht="18.5" thickBot="1" x14ac:dyDescent="0.4">
      <c r="A37" s="100" t="s">
        <v>27</v>
      </c>
      <c r="B37" s="277">
        <v>43</v>
      </c>
      <c r="C37" s="250">
        <v>49.4</v>
      </c>
      <c r="D37" s="250"/>
      <c r="E37" s="277">
        <v>7</v>
      </c>
      <c r="F37" s="295"/>
      <c r="G37" s="167">
        <f t="shared" si="2"/>
        <v>92.4</v>
      </c>
      <c r="H37" s="270">
        <f t="shared" si="1"/>
        <v>6</v>
      </c>
      <c r="I37" s="297">
        <v>7</v>
      </c>
      <c r="J37" s="297"/>
    </row>
    <row r="38" spans="1:10" ht="18.5" thickBot="1" x14ac:dyDescent="0.4">
      <c r="A38" s="100" t="s">
        <v>28</v>
      </c>
      <c r="B38" s="300">
        <v>47</v>
      </c>
      <c r="C38" s="250">
        <v>49.8</v>
      </c>
      <c r="D38" s="250"/>
      <c r="E38" s="300">
        <v>3</v>
      </c>
      <c r="F38" s="295"/>
      <c r="G38" s="167">
        <f t="shared" si="2"/>
        <v>96.8</v>
      </c>
      <c r="H38" s="270">
        <f t="shared" si="1"/>
        <v>4</v>
      </c>
      <c r="I38" s="297">
        <v>5</v>
      </c>
      <c r="J38" s="297"/>
    </row>
    <row r="39" spans="1:10" ht="18.5" thickBot="1" x14ac:dyDescent="0.4">
      <c r="A39" s="100" t="s">
        <v>29</v>
      </c>
      <c r="B39" s="300">
        <v>50</v>
      </c>
      <c r="C39" s="250">
        <v>49.4</v>
      </c>
      <c r="D39" s="250"/>
      <c r="E39" s="300">
        <v>0</v>
      </c>
      <c r="F39" s="295"/>
      <c r="G39" s="167">
        <f t="shared" si="0"/>
        <v>99.4</v>
      </c>
      <c r="H39" s="270">
        <f t="shared" si="1"/>
        <v>2</v>
      </c>
      <c r="I39" s="297">
        <v>2</v>
      </c>
      <c r="J39" s="297"/>
    </row>
    <row r="40" spans="1:10" ht="18.5" thickBot="1" x14ac:dyDescent="0.4">
      <c r="A40" s="100" t="s">
        <v>30</v>
      </c>
      <c r="B40" s="300">
        <v>50</v>
      </c>
      <c r="C40" s="250">
        <v>49</v>
      </c>
      <c r="D40" s="250"/>
      <c r="E40" s="300">
        <v>0</v>
      </c>
      <c r="F40" s="295"/>
      <c r="G40" s="167">
        <f t="shared" si="0"/>
        <v>99</v>
      </c>
      <c r="H40" s="270">
        <f t="shared" si="1"/>
        <v>2</v>
      </c>
      <c r="I40" s="297">
        <v>3</v>
      </c>
      <c r="J40" s="297"/>
    </row>
    <row r="41" spans="1:10" ht="18.5" thickBot="1" x14ac:dyDescent="0.4">
      <c r="A41" s="100" t="s">
        <v>31</v>
      </c>
      <c r="B41" s="300">
        <v>48</v>
      </c>
      <c r="C41" s="250">
        <v>47.6</v>
      </c>
      <c r="D41" s="250"/>
      <c r="E41" s="300">
        <v>2</v>
      </c>
      <c r="F41" s="295"/>
      <c r="G41" s="167">
        <f t="shared" si="0"/>
        <v>95.6</v>
      </c>
      <c r="H41" s="270">
        <f t="shared" si="1"/>
        <v>2</v>
      </c>
      <c r="I41" s="297">
        <v>6</v>
      </c>
      <c r="J41" s="297"/>
    </row>
    <row r="42" spans="1:10" ht="18.5" thickBot="1" x14ac:dyDescent="0.4">
      <c r="A42" s="109" t="s">
        <v>32</v>
      </c>
      <c r="B42" s="300">
        <v>50</v>
      </c>
      <c r="C42" s="250">
        <v>49.8</v>
      </c>
      <c r="D42" s="250"/>
      <c r="E42" s="300">
        <v>0</v>
      </c>
      <c r="F42" s="295"/>
      <c r="G42" s="167">
        <f t="shared" si="0"/>
        <v>99.8</v>
      </c>
      <c r="H42" s="270">
        <f t="shared" si="1"/>
        <v>1</v>
      </c>
      <c r="I42" s="297">
        <v>1</v>
      </c>
      <c r="J42" s="297" t="s">
        <v>84</v>
      </c>
    </row>
    <row r="43" spans="1:10" ht="15" thickTop="1" x14ac:dyDescent="0.35"/>
  </sheetData>
  <mergeCells count="13">
    <mergeCell ref="H6:H7"/>
    <mergeCell ref="I6:I7"/>
    <mergeCell ref="J6:J7"/>
    <mergeCell ref="B1:B2"/>
    <mergeCell ref="A3:I3"/>
    <mergeCell ref="A4:I4"/>
    <mergeCell ref="A5:I5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6"/>
  <sheetViews>
    <sheetView topLeftCell="A25" workbookViewId="0">
      <selection activeCell="F11" sqref="F11:F43"/>
    </sheetView>
  </sheetViews>
  <sheetFormatPr defaultRowHeight="14.5" x14ac:dyDescent="0.35"/>
  <cols>
    <col min="5" max="5" width="11" customWidth="1"/>
    <col min="6" max="6" width="17.26953125" customWidth="1"/>
    <col min="7" max="7" width="13.81640625" customWidth="1"/>
    <col min="8" max="8" width="17.453125" customWidth="1"/>
    <col min="9" max="9" width="20.453125" customWidth="1"/>
  </cols>
  <sheetData>
    <row r="1" spans="1:9" ht="15.5" x14ac:dyDescent="0.35">
      <c r="A1" s="13" t="s">
        <v>33</v>
      </c>
    </row>
    <row r="4" spans="1:9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9" ht="15" x14ac:dyDescent="0.35">
      <c r="A5" s="305" t="s">
        <v>52</v>
      </c>
      <c r="B5" s="305"/>
      <c r="C5" s="305"/>
      <c r="D5" s="305"/>
      <c r="E5" s="305"/>
      <c r="F5" s="305"/>
      <c r="G5" s="305"/>
      <c r="H5" s="305"/>
      <c r="I5" s="305"/>
    </row>
    <row r="6" spans="1:9" ht="15.5" x14ac:dyDescent="0.35">
      <c r="A6" s="8"/>
    </row>
    <row r="7" spans="1:9" ht="15" x14ac:dyDescent="0.35">
      <c r="A7" s="305" t="s">
        <v>53</v>
      </c>
      <c r="B7" s="305"/>
      <c r="C7" s="305"/>
      <c r="D7" s="305"/>
      <c r="E7" s="305"/>
      <c r="F7" s="305"/>
      <c r="G7" s="305"/>
      <c r="H7" s="305"/>
      <c r="I7" s="305"/>
    </row>
    <row r="8" spans="1:9" ht="16" thickBot="1" x14ac:dyDescent="0.4">
      <c r="A8" s="8"/>
    </row>
    <row r="9" spans="1:9" ht="30.5" thickTop="1" x14ac:dyDescent="0.35">
      <c r="A9" s="24" t="s">
        <v>37</v>
      </c>
      <c r="B9" s="9" t="s">
        <v>38</v>
      </c>
      <c r="C9" s="22" t="s">
        <v>39</v>
      </c>
      <c r="D9" s="22" t="s">
        <v>40</v>
      </c>
      <c r="E9" s="22" t="s">
        <v>41</v>
      </c>
      <c r="F9" s="22" t="s">
        <v>42</v>
      </c>
      <c r="G9" s="22" t="s">
        <v>43</v>
      </c>
      <c r="H9" s="22" t="s">
        <v>44</v>
      </c>
      <c r="I9" s="22" t="s">
        <v>45</v>
      </c>
    </row>
    <row r="10" spans="1:9" ht="16" thickBot="1" x14ac:dyDescent="0.4">
      <c r="A10" s="25"/>
      <c r="B10" s="70"/>
      <c r="C10" s="23"/>
      <c r="D10" s="23"/>
      <c r="E10" s="23"/>
      <c r="F10" s="23"/>
      <c r="G10" s="23"/>
      <c r="H10" s="23"/>
      <c r="I10" s="26"/>
    </row>
    <row r="11" spans="1:9" ht="16.5" thickTop="1" thickBot="1" x14ac:dyDescent="0.4">
      <c r="A11" s="64" t="s">
        <v>0</v>
      </c>
      <c r="B11" s="71">
        <v>95</v>
      </c>
      <c r="C11" s="1">
        <v>48.2</v>
      </c>
      <c r="D11" s="28">
        <v>0</v>
      </c>
      <c r="E11" s="62">
        <v>5</v>
      </c>
      <c r="F11" s="1">
        <f>B11+C11+D11</f>
        <v>143.19999999999999</v>
      </c>
      <c r="G11" s="1"/>
      <c r="H11" s="14">
        <f>RANK(F11,$F$11:$F$21,0)</f>
        <v>10</v>
      </c>
      <c r="I11" s="29"/>
    </row>
    <row r="12" spans="1:9" ht="16" thickBot="1" x14ac:dyDescent="0.4">
      <c r="A12" s="64" t="s">
        <v>1</v>
      </c>
      <c r="B12" s="71">
        <v>100</v>
      </c>
      <c r="C12" s="1">
        <v>49.4</v>
      </c>
      <c r="D12" s="28">
        <v>0</v>
      </c>
      <c r="E12" s="63">
        <v>0</v>
      </c>
      <c r="F12" s="1">
        <f t="shared" ref="F12:F43" si="0">B12+C12+D12</f>
        <v>149.4</v>
      </c>
      <c r="G12" s="1">
        <f t="shared" ref="G12:G43" si="1">RANK(F12,$F$11:$F$43,0)</f>
        <v>4</v>
      </c>
      <c r="H12" s="14">
        <f t="shared" ref="H12:H21" si="2">RANK(F12,$F$11:$F$21,0)</f>
        <v>1</v>
      </c>
      <c r="I12" s="18" t="s">
        <v>46</v>
      </c>
    </row>
    <row r="13" spans="1:9" ht="16" thickBot="1" x14ac:dyDescent="0.4">
      <c r="A13" s="64" t="s">
        <v>2</v>
      </c>
      <c r="B13" s="71">
        <v>99</v>
      </c>
      <c r="C13" s="1">
        <v>50</v>
      </c>
      <c r="D13" s="28">
        <v>0</v>
      </c>
      <c r="E13" s="63">
        <v>1</v>
      </c>
      <c r="F13" s="1">
        <f t="shared" si="0"/>
        <v>149</v>
      </c>
      <c r="G13" s="1">
        <f t="shared" si="1"/>
        <v>5</v>
      </c>
      <c r="H13" s="14">
        <f t="shared" si="2"/>
        <v>2</v>
      </c>
      <c r="I13" s="18"/>
    </row>
    <row r="14" spans="1:9" ht="16" thickBot="1" x14ac:dyDescent="0.4">
      <c r="A14" s="64" t="s">
        <v>3</v>
      </c>
      <c r="B14" s="71">
        <v>96</v>
      </c>
      <c r="C14" s="1">
        <v>49.8</v>
      </c>
      <c r="D14" s="28">
        <v>2</v>
      </c>
      <c r="E14" s="63">
        <v>4</v>
      </c>
      <c r="F14" s="1">
        <f t="shared" si="0"/>
        <v>147.80000000000001</v>
      </c>
      <c r="G14" s="1">
        <f t="shared" si="1"/>
        <v>9</v>
      </c>
      <c r="H14" s="14">
        <f t="shared" si="2"/>
        <v>5</v>
      </c>
      <c r="I14" s="18"/>
    </row>
    <row r="15" spans="1:9" ht="16" thickBot="1" x14ac:dyDescent="0.4">
      <c r="A15" s="64" t="s">
        <v>4</v>
      </c>
      <c r="B15" s="71">
        <v>97</v>
      </c>
      <c r="C15" s="1">
        <v>49.6</v>
      </c>
      <c r="D15" s="28">
        <v>0</v>
      </c>
      <c r="E15" s="63">
        <v>3</v>
      </c>
      <c r="F15" s="1">
        <f t="shared" si="0"/>
        <v>146.6</v>
      </c>
      <c r="G15" s="1">
        <f t="shared" si="1"/>
        <v>15</v>
      </c>
      <c r="H15" s="14">
        <f t="shared" si="2"/>
        <v>9</v>
      </c>
      <c r="I15" s="18"/>
    </row>
    <row r="16" spans="1:9" ht="16" thickBot="1" x14ac:dyDescent="0.4">
      <c r="A16" s="64" t="s">
        <v>5</v>
      </c>
      <c r="B16" s="71">
        <v>99</v>
      </c>
      <c r="C16" s="1">
        <v>50</v>
      </c>
      <c r="D16" s="28">
        <v>0</v>
      </c>
      <c r="E16" s="63">
        <v>1</v>
      </c>
      <c r="F16" s="1">
        <f t="shared" si="0"/>
        <v>149</v>
      </c>
      <c r="G16" s="1">
        <f t="shared" si="1"/>
        <v>5</v>
      </c>
      <c r="H16" s="14">
        <f t="shared" si="2"/>
        <v>2</v>
      </c>
      <c r="I16" s="18"/>
    </row>
    <row r="17" spans="1:9" ht="16" thickBot="1" x14ac:dyDescent="0.4">
      <c r="A17" s="64" t="s">
        <v>6</v>
      </c>
      <c r="B17" s="71">
        <v>99</v>
      </c>
      <c r="C17" s="1">
        <v>49.4</v>
      </c>
      <c r="D17" s="28">
        <v>0</v>
      </c>
      <c r="E17" s="63">
        <v>1</v>
      </c>
      <c r="F17" s="1">
        <f t="shared" si="0"/>
        <v>148.4</v>
      </c>
      <c r="G17" s="1">
        <f t="shared" si="1"/>
        <v>8</v>
      </c>
      <c r="H17" s="14">
        <f t="shared" si="2"/>
        <v>4</v>
      </c>
      <c r="I17" s="18"/>
    </row>
    <row r="18" spans="1:9" ht="16" thickBot="1" x14ac:dyDescent="0.4">
      <c r="A18" s="64" t="s">
        <v>7</v>
      </c>
      <c r="B18" s="71">
        <v>95</v>
      </c>
      <c r="C18" s="1">
        <v>49.8</v>
      </c>
      <c r="D18" s="28">
        <v>2</v>
      </c>
      <c r="E18" s="63">
        <v>5</v>
      </c>
      <c r="F18" s="1">
        <f t="shared" si="0"/>
        <v>146.80000000000001</v>
      </c>
      <c r="G18" s="1">
        <f t="shared" si="1"/>
        <v>11</v>
      </c>
      <c r="H18" s="14">
        <f t="shared" si="2"/>
        <v>6</v>
      </c>
      <c r="I18" s="18"/>
    </row>
    <row r="19" spans="1:9" ht="16" thickBot="1" x14ac:dyDescent="0.4">
      <c r="A19" s="64" t="s">
        <v>8</v>
      </c>
      <c r="B19" s="71">
        <v>97</v>
      </c>
      <c r="C19" s="1">
        <v>49.8</v>
      </c>
      <c r="D19" s="28">
        <v>0</v>
      </c>
      <c r="E19" s="63">
        <v>3</v>
      </c>
      <c r="F19" s="1">
        <f t="shared" si="0"/>
        <v>146.80000000000001</v>
      </c>
      <c r="G19" s="1">
        <f t="shared" si="1"/>
        <v>11</v>
      </c>
      <c r="H19" s="14">
        <f t="shared" si="2"/>
        <v>6</v>
      </c>
      <c r="I19" s="18"/>
    </row>
    <row r="20" spans="1:9" ht="16" thickBot="1" x14ac:dyDescent="0.4">
      <c r="A20" s="64" t="s">
        <v>9</v>
      </c>
      <c r="B20" s="71">
        <v>97</v>
      </c>
      <c r="C20" s="1">
        <v>49.8</v>
      </c>
      <c r="D20" s="28">
        <v>0</v>
      </c>
      <c r="E20" s="63">
        <v>3</v>
      </c>
      <c r="F20" s="1">
        <f t="shared" si="0"/>
        <v>146.80000000000001</v>
      </c>
      <c r="G20" s="1">
        <f t="shared" si="1"/>
        <v>11</v>
      </c>
      <c r="H20" s="14">
        <f t="shared" si="2"/>
        <v>6</v>
      </c>
      <c r="I20" s="18"/>
    </row>
    <row r="21" spans="1:9" ht="16" thickBot="1" x14ac:dyDescent="0.4">
      <c r="A21" s="64" t="s">
        <v>10</v>
      </c>
      <c r="B21" s="71">
        <v>90</v>
      </c>
      <c r="C21" s="1">
        <v>49.6</v>
      </c>
      <c r="D21" s="28">
        <v>0</v>
      </c>
      <c r="E21" s="63">
        <v>10</v>
      </c>
      <c r="F21" s="1">
        <f t="shared" si="0"/>
        <v>139.6</v>
      </c>
      <c r="G21" s="1">
        <f t="shared" si="1"/>
        <v>30</v>
      </c>
      <c r="H21" s="14">
        <f t="shared" si="2"/>
        <v>11</v>
      </c>
      <c r="I21" s="18"/>
    </row>
    <row r="22" spans="1:9" ht="16" thickBot="1" x14ac:dyDescent="0.4">
      <c r="A22" s="65" t="s">
        <v>11</v>
      </c>
      <c r="B22" s="71">
        <v>98</v>
      </c>
      <c r="C22" s="2">
        <v>49</v>
      </c>
      <c r="D22" s="28">
        <v>0</v>
      </c>
      <c r="E22" s="63">
        <v>2</v>
      </c>
      <c r="F22" s="1">
        <f t="shared" si="0"/>
        <v>147</v>
      </c>
      <c r="G22" s="1">
        <f t="shared" si="1"/>
        <v>10</v>
      </c>
      <c r="H22" s="15">
        <f t="shared" ref="H22:H29" si="3">RANK(F22,$F$22:$F$29,0)</f>
        <v>2</v>
      </c>
      <c r="I22" s="29"/>
    </row>
    <row r="23" spans="1:9" ht="16" thickBot="1" x14ac:dyDescent="0.4">
      <c r="A23" s="66" t="s">
        <v>12</v>
      </c>
      <c r="B23" s="71">
        <v>99</v>
      </c>
      <c r="C23" s="2">
        <v>49.8</v>
      </c>
      <c r="D23" s="28">
        <v>5</v>
      </c>
      <c r="E23" s="63">
        <v>1</v>
      </c>
      <c r="F23" s="1">
        <f t="shared" si="0"/>
        <v>153.80000000000001</v>
      </c>
      <c r="G23" s="1">
        <f t="shared" si="1"/>
        <v>1</v>
      </c>
      <c r="H23" s="15">
        <f t="shared" si="3"/>
        <v>1</v>
      </c>
      <c r="I23" s="19" t="s">
        <v>46</v>
      </c>
    </row>
    <row r="24" spans="1:9" ht="16" thickBot="1" x14ac:dyDescent="0.4">
      <c r="A24" s="66" t="s">
        <v>13</v>
      </c>
      <c r="B24" s="71">
        <v>96</v>
      </c>
      <c r="C24" s="2">
        <v>50</v>
      </c>
      <c r="D24" s="28">
        <v>0</v>
      </c>
      <c r="E24" s="63">
        <v>4</v>
      </c>
      <c r="F24" s="1">
        <f t="shared" si="0"/>
        <v>146</v>
      </c>
      <c r="G24" s="1">
        <f t="shared" si="1"/>
        <v>17</v>
      </c>
      <c r="H24" s="15">
        <f t="shared" si="3"/>
        <v>3</v>
      </c>
      <c r="I24" s="19"/>
    </row>
    <row r="25" spans="1:9" ht="16" thickBot="1" x14ac:dyDescent="0.4">
      <c r="A25" s="66" t="s">
        <v>14</v>
      </c>
      <c r="B25" s="71">
        <v>96</v>
      </c>
      <c r="C25" s="2">
        <v>50</v>
      </c>
      <c r="D25" s="28">
        <v>0</v>
      </c>
      <c r="E25" s="63">
        <v>4</v>
      </c>
      <c r="F25" s="1">
        <f t="shared" si="0"/>
        <v>146</v>
      </c>
      <c r="G25" s="1">
        <f t="shared" si="1"/>
        <v>17</v>
      </c>
      <c r="H25" s="15">
        <f t="shared" si="3"/>
        <v>3</v>
      </c>
      <c r="I25" s="19"/>
    </row>
    <row r="26" spans="1:9" ht="16" thickBot="1" x14ac:dyDescent="0.4">
      <c r="A26" s="66" t="s">
        <v>15</v>
      </c>
      <c r="B26" s="71">
        <v>88</v>
      </c>
      <c r="C26" s="2">
        <v>48.2</v>
      </c>
      <c r="D26" s="28">
        <v>0</v>
      </c>
      <c r="E26" s="63">
        <v>12</v>
      </c>
      <c r="F26" s="1">
        <f t="shared" si="0"/>
        <v>136.19999999999999</v>
      </c>
      <c r="G26" s="1">
        <f t="shared" si="1"/>
        <v>33</v>
      </c>
      <c r="H26" s="15">
        <f t="shared" si="3"/>
        <v>8</v>
      </c>
      <c r="I26" s="19"/>
    </row>
    <row r="27" spans="1:9" ht="16" thickBot="1" x14ac:dyDescent="0.4">
      <c r="A27" s="65" t="s">
        <v>16</v>
      </c>
      <c r="B27" s="71">
        <v>96</v>
      </c>
      <c r="C27" s="3">
        <v>49</v>
      </c>
      <c r="D27" s="28">
        <v>0</v>
      </c>
      <c r="E27" s="63">
        <v>4</v>
      </c>
      <c r="F27" s="1">
        <f t="shared" si="0"/>
        <v>145</v>
      </c>
      <c r="G27" s="1">
        <f t="shared" si="1"/>
        <v>20</v>
      </c>
      <c r="H27" s="15">
        <f t="shared" si="3"/>
        <v>5</v>
      </c>
      <c r="I27" s="19"/>
    </row>
    <row r="28" spans="1:9" ht="16" thickBot="1" x14ac:dyDescent="0.4">
      <c r="A28" s="65" t="s">
        <v>17</v>
      </c>
      <c r="B28" s="71">
        <v>96</v>
      </c>
      <c r="C28" s="3">
        <v>47.6</v>
      </c>
      <c r="D28" s="28">
        <v>0</v>
      </c>
      <c r="E28" s="63">
        <v>4</v>
      </c>
      <c r="F28" s="1">
        <f t="shared" si="0"/>
        <v>143.6</v>
      </c>
      <c r="G28" s="1">
        <f t="shared" si="1"/>
        <v>24</v>
      </c>
      <c r="H28" s="15">
        <f t="shared" si="3"/>
        <v>6</v>
      </c>
      <c r="I28" s="19"/>
    </row>
    <row r="29" spans="1:9" ht="16" thickBot="1" x14ac:dyDescent="0.4">
      <c r="A29" s="65" t="s">
        <v>18</v>
      </c>
      <c r="B29" s="71">
        <v>89</v>
      </c>
      <c r="C29" s="3">
        <v>48.6</v>
      </c>
      <c r="D29" s="28">
        <v>0</v>
      </c>
      <c r="E29" s="63">
        <v>11</v>
      </c>
      <c r="F29" s="1">
        <f t="shared" si="0"/>
        <v>137.6</v>
      </c>
      <c r="G29" s="1">
        <f t="shared" si="1"/>
        <v>32</v>
      </c>
      <c r="H29" s="15">
        <f t="shared" si="3"/>
        <v>7</v>
      </c>
      <c r="I29" s="19"/>
    </row>
    <row r="30" spans="1:9" ht="16" thickBot="1" x14ac:dyDescent="0.4">
      <c r="A30" s="67" t="s">
        <v>19</v>
      </c>
      <c r="B30" s="71">
        <v>100</v>
      </c>
      <c r="C30" s="4">
        <v>45.6</v>
      </c>
      <c r="D30" s="28">
        <v>0</v>
      </c>
      <c r="E30" s="63">
        <v>0</v>
      </c>
      <c r="F30" s="1">
        <f t="shared" si="0"/>
        <v>145.6</v>
      </c>
      <c r="G30" s="1">
        <f t="shared" si="1"/>
        <v>19</v>
      </c>
      <c r="H30" s="16">
        <f t="shared" ref="H30:H36" si="4">RANK(F30,$F$30:$F$36,0)</f>
        <v>2</v>
      </c>
      <c r="I30" s="29"/>
    </row>
    <row r="31" spans="1:9" ht="16" thickBot="1" x14ac:dyDescent="0.4">
      <c r="A31" s="67" t="s">
        <v>20</v>
      </c>
      <c r="B31" s="71">
        <v>94</v>
      </c>
      <c r="C31" s="4">
        <v>49.8</v>
      </c>
      <c r="D31" s="28">
        <v>0</v>
      </c>
      <c r="E31" s="63">
        <v>6</v>
      </c>
      <c r="F31" s="1">
        <f t="shared" si="0"/>
        <v>143.80000000000001</v>
      </c>
      <c r="G31" s="1">
        <f t="shared" si="1"/>
        <v>23</v>
      </c>
      <c r="H31" s="16">
        <f t="shared" si="4"/>
        <v>4</v>
      </c>
      <c r="I31" s="20"/>
    </row>
    <row r="32" spans="1:9" ht="16" thickBot="1" x14ac:dyDescent="0.4">
      <c r="A32" s="67" t="s">
        <v>21</v>
      </c>
      <c r="B32" s="71">
        <v>97</v>
      </c>
      <c r="C32" s="4">
        <v>43.8</v>
      </c>
      <c r="D32" s="11">
        <v>0</v>
      </c>
      <c r="E32" s="63">
        <v>3</v>
      </c>
      <c r="F32" s="1">
        <f t="shared" si="0"/>
        <v>140.80000000000001</v>
      </c>
      <c r="G32" s="1">
        <f t="shared" si="1"/>
        <v>29</v>
      </c>
      <c r="H32" s="16">
        <f t="shared" si="4"/>
        <v>6</v>
      </c>
      <c r="I32" s="20"/>
    </row>
    <row r="33" spans="1:9" ht="16" thickBot="1" x14ac:dyDescent="0.4">
      <c r="A33" s="67" t="s">
        <v>22</v>
      </c>
      <c r="B33" s="71">
        <v>96</v>
      </c>
      <c r="C33" s="4">
        <v>48.6</v>
      </c>
      <c r="D33" s="11">
        <v>0</v>
      </c>
      <c r="E33" s="63">
        <v>4</v>
      </c>
      <c r="F33" s="1">
        <f t="shared" si="0"/>
        <v>144.6</v>
      </c>
      <c r="G33" s="1">
        <f t="shared" si="1"/>
        <v>21</v>
      </c>
      <c r="H33" s="16">
        <f t="shared" si="4"/>
        <v>3</v>
      </c>
      <c r="I33" s="20"/>
    </row>
    <row r="34" spans="1:9" ht="16" thickBot="1" x14ac:dyDescent="0.4">
      <c r="A34" s="67" t="s">
        <v>23</v>
      </c>
      <c r="B34" s="71">
        <v>90</v>
      </c>
      <c r="C34" s="4">
        <v>48.8</v>
      </c>
      <c r="D34" s="28">
        <v>0</v>
      </c>
      <c r="E34" s="63">
        <v>10</v>
      </c>
      <c r="F34" s="1">
        <f t="shared" si="0"/>
        <v>138.80000000000001</v>
      </c>
      <c r="G34" s="1">
        <f t="shared" si="1"/>
        <v>31</v>
      </c>
      <c r="H34" s="16">
        <f t="shared" si="4"/>
        <v>7</v>
      </c>
      <c r="I34" s="20"/>
    </row>
    <row r="35" spans="1:9" ht="16" thickBot="1" x14ac:dyDescent="0.4">
      <c r="A35" s="67" t="s">
        <v>24</v>
      </c>
      <c r="B35" s="71">
        <v>95</v>
      </c>
      <c r="C35" s="4">
        <v>47.2</v>
      </c>
      <c r="D35" s="28">
        <v>0</v>
      </c>
      <c r="E35" s="63">
        <v>5</v>
      </c>
      <c r="F35" s="1">
        <f t="shared" si="0"/>
        <v>142.19999999999999</v>
      </c>
      <c r="G35" s="1">
        <f t="shared" si="1"/>
        <v>28</v>
      </c>
      <c r="H35" s="16">
        <f t="shared" si="4"/>
        <v>5</v>
      </c>
      <c r="I35" s="20"/>
    </row>
    <row r="36" spans="1:9" ht="16" thickBot="1" x14ac:dyDescent="0.4">
      <c r="A36" s="67" t="s">
        <v>25</v>
      </c>
      <c r="B36" s="71">
        <v>100</v>
      </c>
      <c r="C36" s="4">
        <v>50</v>
      </c>
      <c r="D36" s="28">
        <v>0</v>
      </c>
      <c r="E36" s="63">
        <v>0</v>
      </c>
      <c r="F36" s="1">
        <f t="shared" si="0"/>
        <v>150</v>
      </c>
      <c r="G36" s="1">
        <f t="shared" si="1"/>
        <v>2</v>
      </c>
      <c r="H36" s="16">
        <f t="shared" si="4"/>
        <v>1</v>
      </c>
      <c r="I36" s="20" t="s">
        <v>46</v>
      </c>
    </row>
    <row r="37" spans="1:9" ht="16" thickBot="1" x14ac:dyDescent="0.4">
      <c r="A37" s="68" t="s">
        <v>26</v>
      </c>
      <c r="B37" s="71">
        <v>97</v>
      </c>
      <c r="C37" s="5">
        <v>49.8</v>
      </c>
      <c r="D37" s="12">
        <v>0</v>
      </c>
      <c r="E37" s="63">
        <v>3</v>
      </c>
      <c r="F37" s="1">
        <f t="shared" si="0"/>
        <v>146.80000000000001</v>
      </c>
      <c r="G37" s="1">
        <f t="shared" si="1"/>
        <v>11</v>
      </c>
      <c r="H37" s="17">
        <f t="shared" ref="H37:H43" si="5">RANK(F37,$F$37:$F$43,0)</f>
        <v>3</v>
      </c>
      <c r="I37" s="29"/>
    </row>
    <row r="38" spans="1:9" ht="16" thickBot="1" x14ac:dyDescent="0.4">
      <c r="A38" s="68" t="s">
        <v>27</v>
      </c>
      <c r="B38" s="71">
        <v>95</v>
      </c>
      <c r="C38" s="5">
        <v>48</v>
      </c>
      <c r="D38" s="28">
        <v>0</v>
      </c>
      <c r="E38" s="63">
        <v>5</v>
      </c>
      <c r="F38" s="1">
        <f t="shared" si="0"/>
        <v>143</v>
      </c>
      <c r="G38" s="1">
        <f t="shared" si="1"/>
        <v>27</v>
      </c>
      <c r="H38" s="17">
        <f t="shared" si="5"/>
        <v>7</v>
      </c>
      <c r="I38" s="21"/>
    </row>
    <row r="39" spans="1:9" ht="16" thickBot="1" x14ac:dyDescent="0.4">
      <c r="A39" s="68" t="s">
        <v>28</v>
      </c>
      <c r="B39" s="71">
        <v>94</v>
      </c>
      <c r="C39" s="5">
        <v>49.6</v>
      </c>
      <c r="D39" s="28">
        <v>0</v>
      </c>
      <c r="E39" s="63">
        <v>6</v>
      </c>
      <c r="F39" s="1">
        <f t="shared" si="0"/>
        <v>143.6</v>
      </c>
      <c r="G39" s="1">
        <f t="shared" si="1"/>
        <v>24</v>
      </c>
      <c r="H39" s="17">
        <f t="shared" si="5"/>
        <v>6</v>
      </c>
      <c r="I39" s="21"/>
    </row>
    <row r="40" spans="1:9" ht="16" thickBot="1" x14ac:dyDescent="0.4">
      <c r="A40" s="68" t="s">
        <v>29</v>
      </c>
      <c r="B40" s="71">
        <v>98</v>
      </c>
      <c r="C40" s="5">
        <v>48.6</v>
      </c>
      <c r="D40" s="28">
        <v>0</v>
      </c>
      <c r="E40" s="63">
        <v>2</v>
      </c>
      <c r="F40" s="1">
        <f t="shared" si="0"/>
        <v>146.6</v>
      </c>
      <c r="G40" s="1">
        <f t="shared" si="1"/>
        <v>15</v>
      </c>
      <c r="H40" s="17">
        <f t="shared" si="5"/>
        <v>4</v>
      </c>
      <c r="I40" s="21"/>
    </row>
    <row r="41" spans="1:9" ht="16" thickBot="1" x14ac:dyDescent="0.4">
      <c r="A41" s="68" t="s">
        <v>30</v>
      </c>
      <c r="B41" s="71">
        <v>95</v>
      </c>
      <c r="C41" s="5">
        <v>49.6</v>
      </c>
      <c r="D41" s="28">
        <v>0</v>
      </c>
      <c r="E41" s="63">
        <v>5</v>
      </c>
      <c r="F41" s="1">
        <f t="shared" si="0"/>
        <v>144.6</v>
      </c>
      <c r="G41" s="1">
        <f t="shared" si="1"/>
        <v>21</v>
      </c>
      <c r="H41" s="17">
        <f t="shared" si="5"/>
        <v>5</v>
      </c>
      <c r="I41" s="21"/>
    </row>
    <row r="42" spans="1:9" ht="16" thickBot="1" x14ac:dyDescent="0.4">
      <c r="A42" s="68" t="s">
        <v>31</v>
      </c>
      <c r="B42" s="71">
        <v>99</v>
      </c>
      <c r="C42" s="5">
        <v>50</v>
      </c>
      <c r="D42" s="28">
        <v>0</v>
      </c>
      <c r="E42" s="63">
        <v>1</v>
      </c>
      <c r="F42" s="1">
        <f t="shared" si="0"/>
        <v>149</v>
      </c>
      <c r="G42" s="1">
        <f t="shared" si="1"/>
        <v>5</v>
      </c>
      <c r="H42" s="17">
        <f t="shared" si="5"/>
        <v>2</v>
      </c>
      <c r="I42" s="21"/>
    </row>
    <row r="43" spans="1:9" ht="16" thickBot="1" x14ac:dyDescent="0.4">
      <c r="A43" s="69" t="s">
        <v>32</v>
      </c>
      <c r="B43" s="71">
        <v>100</v>
      </c>
      <c r="C43" s="6">
        <v>50</v>
      </c>
      <c r="D43" s="28">
        <v>0</v>
      </c>
      <c r="E43" s="63">
        <v>0</v>
      </c>
      <c r="F43" s="1">
        <f t="shared" si="0"/>
        <v>150</v>
      </c>
      <c r="G43" s="1">
        <f t="shared" si="1"/>
        <v>2</v>
      </c>
      <c r="H43" s="17">
        <f t="shared" si="5"/>
        <v>1</v>
      </c>
      <c r="I43" s="21" t="s">
        <v>46</v>
      </c>
    </row>
    <row r="44" spans="1:9" ht="15" thickTop="1" x14ac:dyDescent="0.35"/>
    <row r="48" spans="1:9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3">
    <mergeCell ref="A4:I4"/>
    <mergeCell ref="A5:I5"/>
    <mergeCell ref="A7:I7"/>
  </mergeCells>
  <pageMargins left="0.19685039370078741" right="0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topLeftCell="A28" workbookViewId="0">
      <selection activeCell="G11" sqref="G11:G43"/>
    </sheetView>
  </sheetViews>
  <sheetFormatPr defaultRowHeight="14.5" x14ac:dyDescent="0.35"/>
  <cols>
    <col min="2" max="2" width="10.81640625" customWidth="1"/>
    <col min="3" max="3" width="13.1796875" customWidth="1"/>
    <col min="4" max="4" width="11" customWidth="1"/>
    <col min="5" max="5" width="9.1796875" customWidth="1"/>
    <col min="6" max="6" width="11.26953125" customWidth="1"/>
    <col min="7" max="7" width="13.81640625" customWidth="1"/>
    <col min="8" max="8" width="14.1796875" customWidth="1"/>
    <col min="9" max="9" width="16.26953125" customWidth="1"/>
    <col min="10" max="10" width="11.1796875" customWidth="1"/>
  </cols>
  <sheetData>
    <row r="1" spans="1:10" ht="15.5" x14ac:dyDescent="0.35">
      <c r="A1" s="13" t="s">
        <v>33</v>
      </c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54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55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32.25" customHeight="1" thickTop="1" x14ac:dyDescent="0.35">
      <c r="A9" s="24" t="s">
        <v>37</v>
      </c>
      <c r="B9" s="309" t="s">
        <v>49</v>
      </c>
      <c r="C9" s="309" t="s">
        <v>39</v>
      </c>
      <c r="D9" s="309" t="s">
        <v>57</v>
      </c>
      <c r="E9" s="309" t="s">
        <v>56</v>
      </c>
      <c r="F9" s="309" t="s">
        <v>41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9.5" customHeight="1" thickBot="1" x14ac:dyDescent="0.4">
      <c r="A10" s="25"/>
      <c r="B10" s="316"/>
      <c r="C10" s="316"/>
      <c r="D10" s="316"/>
      <c r="E10" s="316"/>
      <c r="F10" s="316"/>
      <c r="G10" s="316"/>
      <c r="H10" s="316"/>
      <c r="I10" s="316"/>
      <c r="J10" s="316"/>
    </row>
    <row r="11" spans="1:10" ht="19" thickTop="1" thickBot="1" x14ac:dyDescent="0.45">
      <c r="A11" s="64" t="s">
        <v>0</v>
      </c>
      <c r="B11" s="73">
        <v>96</v>
      </c>
      <c r="C11" s="74">
        <v>48.4</v>
      </c>
      <c r="D11" s="72">
        <v>0</v>
      </c>
      <c r="E11" s="72">
        <v>2</v>
      </c>
      <c r="F11" s="75">
        <v>4</v>
      </c>
      <c r="G11" s="74">
        <f>SUM(B11,C11,D11,E11)</f>
        <v>146.4</v>
      </c>
      <c r="H11" s="74">
        <f>RANK(G11,$G$11:$G$43,0)</f>
        <v>26</v>
      </c>
      <c r="I11" s="74">
        <f>RANK(G11,$G$11:$G$21,0)</f>
        <v>10</v>
      </c>
      <c r="J11" s="76"/>
    </row>
    <row r="12" spans="1:10" ht="18.5" thickBot="1" x14ac:dyDescent="0.45">
      <c r="A12" s="64" t="s">
        <v>1</v>
      </c>
      <c r="B12" s="73">
        <v>95</v>
      </c>
      <c r="C12" s="74">
        <v>49.4</v>
      </c>
      <c r="D12" s="72">
        <v>3</v>
      </c>
      <c r="E12" s="72">
        <v>2</v>
      </c>
      <c r="F12" s="75">
        <v>5</v>
      </c>
      <c r="G12" s="74">
        <f t="shared" ref="G12:G43" si="0">SUM(B12,C12,D12,E12)</f>
        <v>149.4</v>
      </c>
      <c r="H12" s="74">
        <f t="shared" ref="H12:H43" si="1">RANK(G12,$G$11:$G$43,0)</f>
        <v>22</v>
      </c>
      <c r="I12" s="74">
        <f t="shared" ref="I12:I21" si="2">RANK(G12,$G$11:$G$21,0)</f>
        <v>9</v>
      </c>
      <c r="J12" s="38"/>
    </row>
    <row r="13" spans="1:10" ht="18.5" thickBot="1" x14ac:dyDescent="0.45">
      <c r="A13" s="64" t="s">
        <v>2</v>
      </c>
      <c r="B13" s="73">
        <v>100</v>
      </c>
      <c r="C13" s="74">
        <v>49.8</v>
      </c>
      <c r="D13" s="72">
        <v>5</v>
      </c>
      <c r="E13" s="72">
        <v>2</v>
      </c>
      <c r="F13" s="75">
        <v>0</v>
      </c>
      <c r="G13" s="74">
        <f t="shared" si="0"/>
        <v>156.80000000000001</v>
      </c>
      <c r="H13" s="74">
        <f t="shared" si="1"/>
        <v>7</v>
      </c>
      <c r="I13" s="74">
        <f t="shared" si="2"/>
        <v>3</v>
      </c>
      <c r="J13" s="38"/>
    </row>
    <row r="14" spans="1:10" ht="18.5" thickBot="1" x14ac:dyDescent="0.45">
      <c r="A14" s="64" t="s">
        <v>3</v>
      </c>
      <c r="B14" s="73">
        <v>95</v>
      </c>
      <c r="C14" s="74">
        <v>49.8</v>
      </c>
      <c r="D14" s="72">
        <v>5</v>
      </c>
      <c r="E14" s="72">
        <v>2</v>
      </c>
      <c r="F14" s="75">
        <v>5</v>
      </c>
      <c r="G14" s="74">
        <f t="shared" si="0"/>
        <v>151.80000000000001</v>
      </c>
      <c r="H14" s="74">
        <f t="shared" si="1"/>
        <v>18</v>
      </c>
      <c r="I14" s="74">
        <f t="shared" si="2"/>
        <v>6</v>
      </c>
      <c r="J14" s="38"/>
    </row>
    <row r="15" spans="1:10" ht="18.5" thickBot="1" x14ac:dyDescent="0.45">
      <c r="A15" s="64" t="s">
        <v>4</v>
      </c>
      <c r="B15" s="73">
        <v>100</v>
      </c>
      <c r="C15" s="74">
        <v>50</v>
      </c>
      <c r="D15" s="72">
        <v>5</v>
      </c>
      <c r="E15" s="72">
        <v>2</v>
      </c>
      <c r="F15" s="75">
        <v>0</v>
      </c>
      <c r="G15" s="74">
        <f t="shared" si="0"/>
        <v>157</v>
      </c>
      <c r="H15" s="74">
        <f t="shared" si="1"/>
        <v>5</v>
      </c>
      <c r="I15" s="74">
        <f t="shared" si="2"/>
        <v>2</v>
      </c>
      <c r="J15" s="38"/>
    </row>
    <row r="16" spans="1:10" ht="18.5" thickBot="1" x14ac:dyDescent="0.45">
      <c r="A16" s="64" t="s">
        <v>5</v>
      </c>
      <c r="B16" s="73">
        <v>99</v>
      </c>
      <c r="C16" s="74">
        <v>50</v>
      </c>
      <c r="D16" s="72">
        <v>0</v>
      </c>
      <c r="E16" s="72">
        <v>4</v>
      </c>
      <c r="F16" s="75">
        <v>1</v>
      </c>
      <c r="G16" s="74">
        <f t="shared" si="0"/>
        <v>153</v>
      </c>
      <c r="H16" s="74">
        <f t="shared" si="1"/>
        <v>13</v>
      </c>
      <c r="I16" s="74">
        <f t="shared" si="2"/>
        <v>5</v>
      </c>
      <c r="J16" s="38"/>
    </row>
    <row r="17" spans="1:10" ht="18.5" thickBot="1" x14ac:dyDescent="0.45">
      <c r="A17" s="64" t="s">
        <v>6</v>
      </c>
      <c r="B17" s="73">
        <v>95</v>
      </c>
      <c r="C17" s="74">
        <v>49.4</v>
      </c>
      <c r="D17" s="72">
        <v>5</v>
      </c>
      <c r="E17" s="72">
        <v>2</v>
      </c>
      <c r="F17" s="75">
        <v>5</v>
      </c>
      <c r="G17" s="74">
        <f t="shared" si="0"/>
        <v>151.4</v>
      </c>
      <c r="H17" s="74">
        <f t="shared" si="1"/>
        <v>19</v>
      </c>
      <c r="I17" s="74">
        <f t="shared" si="2"/>
        <v>7</v>
      </c>
      <c r="J17" s="38"/>
    </row>
    <row r="18" spans="1:10" ht="18.5" thickBot="1" x14ac:dyDescent="0.45">
      <c r="A18" s="64" t="s">
        <v>7</v>
      </c>
      <c r="B18" s="73">
        <v>97</v>
      </c>
      <c r="C18" s="74">
        <v>50</v>
      </c>
      <c r="D18" s="72">
        <v>5</v>
      </c>
      <c r="E18" s="72">
        <v>2</v>
      </c>
      <c r="F18" s="75">
        <v>3</v>
      </c>
      <c r="G18" s="74">
        <f t="shared" si="0"/>
        <v>154</v>
      </c>
      <c r="H18" s="74">
        <f t="shared" si="1"/>
        <v>11</v>
      </c>
      <c r="I18" s="74">
        <f t="shared" si="2"/>
        <v>4</v>
      </c>
      <c r="J18" s="38"/>
    </row>
    <row r="19" spans="1:10" ht="18.5" thickBot="1" x14ac:dyDescent="0.45">
      <c r="A19" s="64" t="s">
        <v>8</v>
      </c>
      <c r="B19" s="73">
        <v>93</v>
      </c>
      <c r="C19" s="74">
        <v>50</v>
      </c>
      <c r="D19" s="72">
        <v>5</v>
      </c>
      <c r="E19" s="72">
        <v>2</v>
      </c>
      <c r="F19" s="75">
        <v>7</v>
      </c>
      <c r="G19" s="74">
        <f t="shared" si="0"/>
        <v>150</v>
      </c>
      <c r="H19" s="74">
        <f t="shared" si="1"/>
        <v>21</v>
      </c>
      <c r="I19" s="74">
        <f t="shared" si="2"/>
        <v>8</v>
      </c>
      <c r="J19" s="38"/>
    </row>
    <row r="20" spans="1:10" ht="18.5" thickBot="1" x14ac:dyDescent="0.45">
      <c r="A20" s="64" t="s">
        <v>9</v>
      </c>
      <c r="B20" s="73">
        <v>98</v>
      </c>
      <c r="C20" s="74">
        <v>49.8</v>
      </c>
      <c r="D20" s="72">
        <v>5</v>
      </c>
      <c r="E20" s="72">
        <v>10</v>
      </c>
      <c r="F20" s="75">
        <v>2</v>
      </c>
      <c r="G20" s="74">
        <f t="shared" si="0"/>
        <v>162.80000000000001</v>
      </c>
      <c r="H20" s="74">
        <f t="shared" si="1"/>
        <v>1</v>
      </c>
      <c r="I20" s="74">
        <f t="shared" si="2"/>
        <v>1</v>
      </c>
      <c r="J20" s="38" t="s">
        <v>58</v>
      </c>
    </row>
    <row r="21" spans="1:10" ht="18.5" thickBot="1" x14ac:dyDescent="0.45">
      <c r="A21" s="64" t="s">
        <v>10</v>
      </c>
      <c r="B21" s="73">
        <v>87</v>
      </c>
      <c r="C21" s="74">
        <v>50</v>
      </c>
      <c r="D21" s="72">
        <v>0</v>
      </c>
      <c r="E21" s="72">
        <v>0</v>
      </c>
      <c r="F21" s="75">
        <v>13</v>
      </c>
      <c r="G21" s="74">
        <f t="shared" si="0"/>
        <v>137</v>
      </c>
      <c r="H21" s="74">
        <f t="shared" si="1"/>
        <v>33</v>
      </c>
      <c r="I21" s="74">
        <f t="shared" si="2"/>
        <v>11</v>
      </c>
      <c r="J21" s="38"/>
    </row>
    <row r="22" spans="1:10" ht="18.5" thickBot="1" x14ac:dyDescent="0.45">
      <c r="A22" s="65" t="s">
        <v>11</v>
      </c>
      <c r="B22" s="73">
        <v>95</v>
      </c>
      <c r="C22" s="77">
        <v>49.2</v>
      </c>
      <c r="D22" s="72">
        <v>3</v>
      </c>
      <c r="E22" s="72">
        <v>6</v>
      </c>
      <c r="F22" s="75">
        <v>5</v>
      </c>
      <c r="G22" s="74">
        <f t="shared" si="0"/>
        <v>153.19999999999999</v>
      </c>
      <c r="H22" s="74">
        <f t="shared" si="1"/>
        <v>12</v>
      </c>
      <c r="I22" s="77">
        <f>RANK(G22,$G$22:$G$29,0)</f>
        <v>3</v>
      </c>
      <c r="J22" s="76"/>
    </row>
    <row r="23" spans="1:10" ht="18.5" thickBot="1" x14ac:dyDescent="0.45">
      <c r="A23" s="66" t="s">
        <v>12</v>
      </c>
      <c r="B23" s="73">
        <v>96</v>
      </c>
      <c r="C23" s="77">
        <v>49.8</v>
      </c>
      <c r="D23" s="72">
        <v>5</v>
      </c>
      <c r="E23" s="72">
        <v>10</v>
      </c>
      <c r="F23" s="75">
        <v>4</v>
      </c>
      <c r="G23" s="74">
        <f t="shared" si="0"/>
        <v>160.80000000000001</v>
      </c>
      <c r="H23" s="74">
        <f t="shared" si="1"/>
        <v>3</v>
      </c>
      <c r="I23" s="77">
        <f t="shared" ref="I23:I29" si="3">RANK(G23,$G$22:$G$29,0)</f>
        <v>1</v>
      </c>
      <c r="J23" s="39"/>
    </row>
    <row r="24" spans="1:10" ht="18.5" thickBot="1" x14ac:dyDescent="0.45">
      <c r="A24" s="66" t="s">
        <v>13</v>
      </c>
      <c r="B24" s="73">
        <v>99</v>
      </c>
      <c r="C24" s="77">
        <v>49.2</v>
      </c>
      <c r="D24" s="72">
        <v>0</v>
      </c>
      <c r="E24" s="72">
        <v>4</v>
      </c>
      <c r="F24" s="75">
        <v>1</v>
      </c>
      <c r="G24" s="74">
        <f t="shared" si="0"/>
        <v>152.19999999999999</v>
      </c>
      <c r="H24" s="74">
        <f t="shared" si="1"/>
        <v>16</v>
      </c>
      <c r="I24" s="77">
        <f t="shared" si="3"/>
        <v>5</v>
      </c>
      <c r="J24" s="39"/>
    </row>
    <row r="25" spans="1:10" ht="18.5" thickBot="1" x14ac:dyDescent="0.45">
      <c r="A25" s="66" t="s">
        <v>14</v>
      </c>
      <c r="B25" s="73">
        <v>92</v>
      </c>
      <c r="C25" s="77">
        <v>49</v>
      </c>
      <c r="D25" s="72">
        <v>0</v>
      </c>
      <c r="E25" s="72">
        <v>2</v>
      </c>
      <c r="F25" s="75">
        <v>8</v>
      </c>
      <c r="G25" s="74">
        <f t="shared" si="0"/>
        <v>143</v>
      </c>
      <c r="H25" s="74">
        <f t="shared" si="1"/>
        <v>31</v>
      </c>
      <c r="I25" s="77">
        <f t="shared" si="3"/>
        <v>8</v>
      </c>
      <c r="J25" s="39"/>
    </row>
    <row r="26" spans="1:10" ht="18.5" thickBot="1" x14ac:dyDescent="0.45">
      <c r="A26" s="66" t="s">
        <v>15</v>
      </c>
      <c r="B26" s="73">
        <v>99</v>
      </c>
      <c r="C26" s="77">
        <v>48</v>
      </c>
      <c r="D26" s="72">
        <v>0</v>
      </c>
      <c r="E26" s="72">
        <v>2</v>
      </c>
      <c r="F26" s="75">
        <v>1</v>
      </c>
      <c r="G26" s="74">
        <f t="shared" si="0"/>
        <v>149</v>
      </c>
      <c r="H26" s="74">
        <f t="shared" si="1"/>
        <v>23</v>
      </c>
      <c r="I26" s="77">
        <f t="shared" si="3"/>
        <v>7</v>
      </c>
      <c r="J26" s="39"/>
    </row>
    <row r="27" spans="1:10" ht="18.5" thickBot="1" x14ac:dyDescent="0.45">
      <c r="A27" s="65" t="s">
        <v>16</v>
      </c>
      <c r="B27" s="73">
        <v>98</v>
      </c>
      <c r="C27" s="77">
        <v>49.4</v>
      </c>
      <c r="D27" s="72">
        <v>5</v>
      </c>
      <c r="E27" s="72">
        <v>2</v>
      </c>
      <c r="F27" s="75">
        <v>2</v>
      </c>
      <c r="G27" s="74">
        <f t="shared" si="0"/>
        <v>154.4</v>
      </c>
      <c r="H27" s="74">
        <f t="shared" si="1"/>
        <v>9</v>
      </c>
      <c r="I27" s="77">
        <f t="shared" si="3"/>
        <v>2</v>
      </c>
      <c r="J27" s="39"/>
    </row>
    <row r="28" spans="1:10" ht="18.5" thickBot="1" x14ac:dyDescent="0.45">
      <c r="A28" s="65" t="s">
        <v>17</v>
      </c>
      <c r="B28" s="73">
        <v>99</v>
      </c>
      <c r="C28" s="77">
        <v>49.6</v>
      </c>
      <c r="D28" s="72">
        <v>0</v>
      </c>
      <c r="E28" s="72">
        <v>2</v>
      </c>
      <c r="F28" s="75">
        <v>1</v>
      </c>
      <c r="G28" s="74">
        <f t="shared" si="0"/>
        <v>150.6</v>
      </c>
      <c r="H28" s="74">
        <f t="shared" si="1"/>
        <v>20</v>
      </c>
      <c r="I28" s="77">
        <f t="shared" si="3"/>
        <v>6</v>
      </c>
      <c r="J28" s="39"/>
    </row>
    <row r="29" spans="1:10" ht="18.5" thickBot="1" x14ac:dyDescent="0.45">
      <c r="A29" s="65" t="s">
        <v>18</v>
      </c>
      <c r="B29" s="73">
        <v>99</v>
      </c>
      <c r="C29" s="77">
        <v>50</v>
      </c>
      <c r="D29" s="72">
        <v>0</v>
      </c>
      <c r="E29" s="72">
        <v>4</v>
      </c>
      <c r="F29" s="75">
        <v>1</v>
      </c>
      <c r="G29" s="74">
        <f t="shared" si="0"/>
        <v>153</v>
      </c>
      <c r="H29" s="74">
        <f t="shared" si="1"/>
        <v>13</v>
      </c>
      <c r="I29" s="77">
        <f t="shared" si="3"/>
        <v>4</v>
      </c>
      <c r="J29" s="39"/>
    </row>
    <row r="30" spans="1:10" ht="18.5" thickBot="1" x14ac:dyDescent="0.45">
      <c r="A30" s="67" t="s">
        <v>19</v>
      </c>
      <c r="B30" s="73">
        <v>98</v>
      </c>
      <c r="C30" s="78">
        <v>45.8</v>
      </c>
      <c r="D30" s="72">
        <v>0</v>
      </c>
      <c r="E30" s="72">
        <v>2</v>
      </c>
      <c r="F30" s="75">
        <v>2</v>
      </c>
      <c r="G30" s="74">
        <f t="shared" si="0"/>
        <v>145.80000000000001</v>
      </c>
      <c r="H30" s="74">
        <f t="shared" si="1"/>
        <v>27</v>
      </c>
      <c r="I30" s="78">
        <f>RANK(G30,$G$30:$G$36,0)</f>
        <v>6</v>
      </c>
      <c r="J30" s="76"/>
    </row>
    <row r="31" spans="1:10" ht="18.5" thickBot="1" x14ac:dyDescent="0.45">
      <c r="A31" s="67" t="s">
        <v>20</v>
      </c>
      <c r="B31" s="73">
        <v>97</v>
      </c>
      <c r="C31" s="78">
        <v>49.8</v>
      </c>
      <c r="D31" s="72">
        <v>0</v>
      </c>
      <c r="E31" s="72">
        <v>6</v>
      </c>
      <c r="F31" s="75">
        <v>3</v>
      </c>
      <c r="G31" s="74">
        <f t="shared" si="0"/>
        <v>152.80000000000001</v>
      </c>
      <c r="H31" s="74">
        <f t="shared" si="1"/>
        <v>15</v>
      </c>
      <c r="I31" s="78">
        <f t="shared" ref="I31:I36" si="4">RANK(G31,$G$30:$G$36,0)</f>
        <v>4</v>
      </c>
      <c r="J31" s="40"/>
    </row>
    <row r="32" spans="1:10" ht="18.5" thickBot="1" x14ac:dyDescent="0.45">
      <c r="A32" s="67" t="s">
        <v>21</v>
      </c>
      <c r="B32" s="73">
        <v>91</v>
      </c>
      <c r="C32" s="78">
        <v>48</v>
      </c>
      <c r="D32" s="72">
        <v>3</v>
      </c>
      <c r="E32" s="72">
        <v>10</v>
      </c>
      <c r="F32" s="75">
        <v>9</v>
      </c>
      <c r="G32" s="74">
        <f t="shared" si="0"/>
        <v>152</v>
      </c>
      <c r="H32" s="74">
        <f t="shared" si="1"/>
        <v>17</v>
      </c>
      <c r="I32" s="78">
        <f t="shared" si="4"/>
        <v>5</v>
      </c>
      <c r="J32" s="40"/>
    </row>
    <row r="33" spans="1:10" ht="18.5" thickBot="1" x14ac:dyDescent="0.45">
      <c r="A33" s="67" t="s">
        <v>22</v>
      </c>
      <c r="B33" s="73">
        <v>91</v>
      </c>
      <c r="C33" s="78">
        <v>47.2</v>
      </c>
      <c r="D33" s="72">
        <v>3</v>
      </c>
      <c r="E33" s="72">
        <v>4</v>
      </c>
      <c r="F33" s="75">
        <v>9</v>
      </c>
      <c r="G33" s="74">
        <f t="shared" si="0"/>
        <v>145.19999999999999</v>
      </c>
      <c r="H33" s="74">
        <f t="shared" si="1"/>
        <v>28</v>
      </c>
      <c r="I33" s="78">
        <f t="shared" si="4"/>
        <v>7</v>
      </c>
      <c r="J33" s="40"/>
    </row>
    <row r="34" spans="1:10" ht="18.5" thickBot="1" x14ac:dyDescent="0.45">
      <c r="A34" s="67" t="s">
        <v>23</v>
      </c>
      <c r="B34" s="73">
        <v>95</v>
      </c>
      <c r="C34" s="78">
        <v>49.6</v>
      </c>
      <c r="D34" s="72">
        <v>5</v>
      </c>
      <c r="E34" s="72">
        <v>10</v>
      </c>
      <c r="F34" s="75">
        <v>5</v>
      </c>
      <c r="G34" s="74">
        <f t="shared" si="0"/>
        <v>159.6</v>
      </c>
      <c r="H34" s="74">
        <f t="shared" si="1"/>
        <v>4</v>
      </c>
      <c r="I34" s="78">
        <f t="shared" si="4"/>
        <v>2</v>
      </c>
      <c r="J34" s="40"/>
    </row>
    <row r="35" spans="1:10" ht="18.5" thickBot="1" x14ac:dyDescent="0.45">
      <c r="A35" s="67" t="s">
        <v>24</v>
      </c>
      <c r="B35" s="73">
        <v>98</v>
      </c>
      <c r="C35" s="78">
        <v>49.4</v>
      </c>
      <c r="D35" s="72">
        <v>5</v>
      </c>
      <c r="E35" s="72">
        <v>10</v>
      </c>
      <c r="F35" s="75">
        <v>2</v>
      </c>
      <c r="G35" s="74">
        <f t="shared" si="0"/>
        <v>162.4</v>
      </c>
      <c r="H35" s="74">
        <f t="shared" si="1"/>
        <v>2</v>
      </c>
      <c r="I35" s="78">
        <f t="shared" si="4"/>
        <v>1</v>
      </c>
      <c r="J35" s="40" t="s">
        <v>58</v>
      </c>
    </row>
    <row r="36" spans="1:10" ht="18.5" thickBot="1" x14ac:dyDescent="0.45">
      <c r="A36" s="67" t="s">
        <v>25</v>
      </c>
      <c r="B36" s="73">
        <v>99</v>
      </c>
      <c r="C36" s="78">
        <v>42</v>
      </c>
      <c r="D36" s="72">
        <v>5</v>
      </c>
      <c r="E36" s="72">
        <v>10</v>
      </c>
      <c r="F36" s="75">
        <v>1</v>
      </c>
      <c r="G36" s="74">
        <f t="shared" si="0"/>
        <v>156</v>
      </c>
      <c r="H36" s="74">
        <f t="shared" si="1"/>
        <v>8</v>
      </c>
      <c r="I36" s="78">
        <f t="shared" si="4"/>
        <v>3</v>
      </c>
      <c r="J36" s="40"/>
    </row>
    <row r="37" spans="1:10" ht="18.5" thickBot="1" x14ac:dyDescent="0.45">
      <c r="A37" s="68" t="s">
        <v>26</v>
      </c>
      <c r="B37" s="73">
        <v>90</v>
      </c>
      <c r="C37" s="79">
        <v>50</v>
      </c>
      <c r="D37" s="72">
        <v>5</v>
      </c>
      <c r="E37" s="72">
        <v>2</v>
      </c>
      <c r="F37" s="75">
        <v>10</v>
      </c>
      <c r="G37" s="74">
        <f t="shared" si="0"/>
        <v>147</v>
      </c>
      <c r="H37" s="74">
        <f t="shared" si="1"/>
        <v>25</v>
      </c>
      <c r="I37" s="80">
        <f>RANK(G37,$G$37:$G$43,0)</f>
        <v>4</v>
      </c>
      <c r="J37" s="76"/>
    </row>
    <row r="38" spans="1:10" ht="18.5" thickBot="1" x14ac:dyDescent="0.45">
      <c r="A38" s="68" t="s">
        <v>27</v>
      </c>
      <c r="B38" s="73">
        <v>90</v>
      </c>
      <c r="C38" s="79">
        <v>49.2</v>
      </c>
      <c r="D38" s="72">
        <v>5</v>
      </c>
      <c r="E38" s="72">
        <v>0</v>
      </c>
      <c r="F38" s="75">
        <v>10</v>
      </c>
      <c r="G38" s="74">
        <f t="shared" si="0"/>
        <v>144.19999999999999</v>
      </c>
      <c r="H38" s="74">
        <f t="shared" si="1"/>
        <v>30</v>
      </c>
      <c r="I38" s="80">
        <f t="shared" ref="I38:I43" si="5">RANK(G38,$G$37:$G$43,0)</f>
        <v>6</v>
      </c>
      <c r="J38" s="41"/>
    </row>
    <row r="39" spans="1:10" ht="18.5" thickBot="1" x14ac:dyDescent="0.45">
      <c r="A39" s="68" t="s">
        <v>28</v>
      </c>
      <c r="B39" s="73">
        <v>98</v>
      </c>
      <c r="C39" s="79">
        <v>49.8</v>
      </c>
      <c r="D39" s="72">
        <v>0</v>
      </c>
      <c r="E39" s="72">
        <v>0</v>
      </c>
      <c r="F39" s="75">
        <v>2</v>
      </c>
      <c r="G39" s="74">
        <f t="shared" si="0"/>
        <v>147.80000000000001</v>
      </c>
      <c r="H39" s="74">
        <f t="shared" si="1"/>
        <v>24</v>
      </c>
      <c r="I39" s="80">
        <f t="shared" si="5"/>
        <v>3</v>
      </c>
      <c r="J39" s="41"/>
    </row>
    <row r="40" spans="1:10" ht="18.5" thickBot="1" x14ac:dyDescent="0.45">
      <c r="A40" s="68" t="s">
        <v>29</v>
      </c>
      <c r="B40" s="73">
        <v>90</v>
      </c>
      <c r="C40" s="79">
        <v>49.6</v>
      </c>
      <c r="D40" s="72">
        <v>5</v>
      </c>
      <c r="E40" s="72">
        <v>0</v>
      </c>
      <c r="F40" s="75">
        <v>10</v>
      </c>
      <c r="G40" s="74">
        <f t="shared" si="0"/>
        <v>144.6</v>
      </c>
      <c r="H40" s="74">
        <f t="shared" si="1"/>
        <v>29</v>
      </c>
      <c r="I40" s="80">
        <f t="shared" si="5"/>
        <v>5</v>
      </c>
      <c r="J40" s="41"/>
    </row>
    <row r="41" spans="1:10" ht="18.5" thickBot="1" x14ac:dyDescent="0.45">
      <c r="A41" s="68" t="s">
        <v>30</v>
      </c>
      <c r="B41" s="73">
        <v>88</v>
      </c>
      <c r="C41" s="79">
        <v>50</v>
      </c>
      <c r="D41" s="72">
        <v>3</v>
      </c>
      <c r="E41" s="72">
        <v>0</v>
      </c>
      <c r="F41" s="75">
        <v>12</v>
      </c>
      <c r="G41" s="74">
        <f t="shared" si="0"/>
        <v>141</v>
      </c>
      <c r="H41" s="74">
        <f t="shared" si="1"/>
        <v>32</v>
      </c>
      <c r="I41" s="80">
        <f t="shared" si="5"/>
        <v>7</v>
      </c>
      <c r="J41" s="41"/>
    </row>
    <row r="42" spans="1:10" ht="18.5" thickBot="1" x14ac:dyDescent="0.45">
      <c r="A42" s="68" t="s">
        <v>31</v>
      </c>
      <c r="B42" s="73">
        <v>100</v>
      </c>
      <c r="C42" s="79">
        <v>49.4</v>
      </c>
      <c r="D42" s="72">
        <v>5</v>
      </c>
      <c r="E42" s="72">
        <v>0</v>
      </c>
      <c r="F42" s="75">
        <v>0</v>
      </c>
      <c r="G42" s="74">
        <f t="shared" si="0"/>
        <v>154.4</v>
      </c>
      <c r="H42" s="74">
        <f t="shared" si="1"/>
        <v>9</v>
      </c>
      <c r="I42" s="80">
        <f t="shared" si="5"/>
        <v>2</v>
      </c>
      <c r="J42" s="41"/>
    </row>
    <row r="43" spans="1:10" ht="18.5" thickBot="1" x14ac:dyDescent="0.45">
      <c r="A43" s="69" t="s">
        <v>32</v>
      </c>
      <c r="B43" s="73">
        <v>100</v>
      </c>
      <c r="C43" s="79">
        <v>50</v>
      </c>
      <c r="D43" s="72">
        <v>3</v>
      </c>
      <c r="E43" s="72">
        <v>4</v>
      </c>
      <c r="F43" s="75">
        <v>0</v>
      </c>
      <c r="G43" s="74">
        <f t="shared" si="0"/>
        <v>157</v>
      </c>
      <c r="H43" s="74">
        <f t="shared" si="1"/>
        <v>5</v>
      </c>
      <c r="I43" s="80">
        <f t="shared" si="5"/>
        <v>1</v>
      </c>
      <c r="J43" s="76" t="s">
        <v>58</v>
      </c>
    </row>
    <row r="44" spans="1:10" ht="15" thickTop="1" x14ac:dyDescent="0.35"/>
    <row r="48" spans="1:10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12">
    <mergeCell ref="I9:I10"/>
    <mergeCell ref="J9:J10"/>
    <mergeCell ref="A4:I4"/>
    <mergeCell ref="A5:I5"/>
    <mergeCell ref="A7:I7"/>
    <mergeCell ref="D9:D10"/>
    <mergeCell ref="B9:B10"/>
    <mergeCell ref="C9:C10"/>
    <mergeCell ref="E9:E10"/>
    <mergeCell ref="F9:F10"/>
    <mergeCell ref="G9:G10"/>
    <mergeCell ref="H9:H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topLeftCell="A2" workbookViewId="0">
      <selection activeCell="G11" sqref="G11:G43"/>
    </sheetView>
  </sheetViews>
  <sheetFormatPr defaultRowHeight="14.5" x14ac:dyDescent="0.35"/>
  <cols>
    <col min="2" max="2" width="10.81640625" customWidth="1"/>
    <col min="3" max="3" width="13.1796875" customWidth="1"/>
    <col min="4" max="4" width="15.7265625" customWidth="1"/>
    <col min="5" max="5" width="11" customWidth="1"/>
    <col min="6" max="6" width="11.26953125" customWidth="1"/>
    <col min="7" max="7" width="13.81640625" customWidth="1"/>
    <col min="8" max="8" width="14.1796875" customWidth="1"/>
    <col min="9" max="9" width="11.81640625" customWidth="1"/>
    <col min="10" max="10" width="18.7265625" customWidth="1"/>
  </cols>
  <sheetData>
    <row r="1" spans="1:10" ht="15.5" x14ac:dyDescent="0.35">
      <c r="A1" s="13" t="s">
        <v>33</v>
      </c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59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60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32.25" customHeight="1" thickTop="1" x14ac:dyDescent="0.35">
      <c r="A9" s="24" t="s">
        <v>37</v>
      </c>
      <c r="B9" s="309" t="s">
        <v>49</v>
      </c>
      <c r="C9" s="311" t="s">
        <v>39</v>
      </c>
      <c r="D9" s="317" t="s">
        <v>66</v>
      </c>
      <c r="E9" s="313" t="s">
        <v>61</v>
      </c>
      <c r="F9" s="309" t="s">
        <v>41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9.5" customHeight="1" thickBot="1" x14ac:dyDescent="0.4">
      <c r="A10" s="25"/>
      <c r="B10" s="316"/>
      <c r="C10" s="318"/>
      <c r="D10" s="317"/>
      <c r="E10" s="319"/>
      <c r="F10" s="316"/>
      <c r="G10" s="316"/>
      <c r="H10" s="316"/>
      <c r="I10" s="316"/>
      <c r="J10" s="316"/>
    </row>
    <row r="11" spans="1:10" ht="19" thickTop="1" thickBot="1" x14ac:dyDescent="0.45">
      <c r="A11" s="64" t="s">
        <v>0</v>
      </c>
      <c r="B11" s="87">
        <v>96</v>
      </c>
      <c r="C11" s="81">
        <v>49</v>
      </c>
      <c r="D11" s="84"/>
      <c r="E11" s="88">
        <v>0</v>
      </c>
      <c r="F11" s="89">
        <v>4</v>
      </c>
      <c r="G11" s="74">
        <f>B11+C11+E11</f>
        <v>145</v>
      </c>
      <c r="H11" s="74">
        <f>RANK(G11,$G$11:$G$43,0)</f>
        <v>26</v>
      </c>
      <c r="I11" s="74">
        <v>11</v>
      </c>
      <c r="J11" s="90"/>
    </row>
    <row r="12" spans="1:10" ht="18.5" thickBot="1" x14ac:dyDescent="0.45">
      <c r="A12" s="64" t="s">
        <v>1</v>
      </c>
      <c r="B12" s="87">
        <v>100</v>
      </c>
      <c r="C12" s="81">
        <v>49.4</v>
      </c>
      <c r="D12" s="84"/>
      <c r="E12" s="88">
        <v>0</v>
      </c>
      <c r="F12" s="91">
        <v>0</v>
      </c>
      <c r="G12" s="74">
        <f t="shared" ref="G12:G43" si="0">B12+C12+E12</f>
        <v>149.4</v>
      </c>
      <c r="H12" s="74">
        <f t="shared" ref="H12:H43" si="1">RANK(G12,$G$11:$G$43,0)</f>
        <v>12</v>
      </c>
      <c r="I12" s="74">
        <v>3</v>
      </c>
      <c r="J12" s="38"/>
    </row>
    <row r="13" spans="1:10" ht="18.5" thickBot="1" x14ac:dyDescent="0.45">
      <c r="A13" s="64" t="s">
        <v>2</v>
      </c>
      <c r="B13" s="87">
        <v>98</v>
      </c>
      <c r="C13" s="81">
        <v>49.8</v>
      </c>
      <c r="D13" s="84"/>
      <c r="E13" s="88">
        <v>0</v>
      </c>
      <c r="F13" s="91">
        <v>2</v>
      </c>
      <c r="G13" s="74">
        <f t="shared" si="0"/>
        <v>147.80000000000001</v>
      </c>
      <c r="H13" s="74">
        <f t="shared" si="1"/>
        <v>16</v>
      </c>
      <c r="I13" s="74">
        <v>6</v>
      </c>
      <c r="J13" s="38"/>
    </row>
    <row r="14" spans="1:10" ht="18.5" thickBot="1" x14ac:dyDescent="0.45">
      <c r="A14" s="64" t="s">
        <v>3</v>
      </c>
      <c r="B14" s="87">
        <v>99</v>
      </c>
      <c r="C14" s="81">
        <v>49.2</v>
      </c>
      <c r="D14" s="84"/>
      <c r="E14" s="88">
        <v>0</v>
      </c>
      <c r="F14" s="91">
        <v>1</v>
      </c>
      <c r="G14" s="74">
        <f t="shared" si="0"/>
        <v>148.19999999999999</v>
      </c>
      <c r="H14" s="74">
        <f t="shared" si="1"/>
        <v>15</v>
      </c>
      <c r="I14" s="74">
        <v>5</v>
      </c>
      <c r="J14" s="38"/>
    </row>
    <row r="15" spans="1:10" ht="18.5" thickBot="1" x14ac:dyDescent="0.45">
      <c r="A15" s="64" t="s">
        <v>4</v>
      </c>
      <c r="B15" s="87">
        <v>100</v>
      </c>
      <c r="C15" s="81">
        <v>50</v>
      </c>
      <c r="D15" s="84"/>
      <c r="E15" s="88">
        <v>0</v>
      </c>
      <c r="F15" s="91">
        <v>0</v>
      </c>
      <c r="G15" s="74">
        <f t="shared" si="0"/>
        <v>150</v>
      </c>
      <c r="H15" s="74">
        <f t="shared" si="1"/>
        <v>8</v>
      </c>
      <c r="I15" s="74">
        <v>1</v>
      </c>
      <c r="J15" s="38" t="s">
        <v>46</v>
      </c>
    </row>
    <row r="16" spans="1:10" ht="18.5" thickBot="1" x14ac:dyDescent="0.45">
      <c r="A16" s="64" t="s">
        <v>5</v>
      </c>
      <c r="B16" s="87">
        <v>99</v>
      </c>
      <c r="C16" s="81">
        <v>49.4</v>
      </c>
      <c r="D16" s="84"/>
      <c r="E16" s="88">
        <v>0</v>
      </c>
      <c r="F16" s="91">
        <v>1</v>
      </c>
      <c r="G16" s="74">
        <f t="shared" si="0"/>
        <v>148.4</v>
      </c>
      <c r="H16" s="74">
        <f t="shared" si="1"/>
        <v>14</v>
      </c>
      <c r="I16" s="74">
        <v>4</v>
      </c>
      <c r="J16" s="38"/>
    </row>
    <row r="17" spans="1:10" ht="18.5" thickBot="1" x14ac:dyDescent="0.45">
      <c r="A17" s="64" t="s">
        <v>6</v>
      </c>
      <c r="B17" s="87">
        <v>100</v>
      </c>
      <c r="C17" s="81">
        <v>50</v>
      </c>
      <c r="D17" s="84"/>
      <c r="E17" s="88">
        <v>0</v>
      </c>
      <c r="F17" s="91">
        <v>0</v>
      </c>
      <c r="G17" s="74">
        <f t="shared" si="0"/>
        <v>150</v>
      </c>
      <c r="H17" s="74">
        <f t="shared" si="1"/>
        <v>8</v>
      </c>
      <c r="I17" s="74">
        <v>1</v>
      </c>
      <c r="J17" s="38"/>
    </row>
    <row r="18" spans="1:10" ht="18.5" thickBot="1" x14ac:dyDescent="0.45">
      <c r="A18" s="64" t="s">
        <v>7</v>
      </c>
      <c r="B18" s="87">
        <v>97</v>
      </c>
      <c r="C18" s="81">
        <v>50</v>
      </c>
      <c r="D18" s="84"/>
      <c r="E18" s="88">
        <v>0</v>
      </c>
      <c r="F18" s="91">
        <v>3</v>
      </c>
      <c r="G18" s="74">
        <f t="shared" si="0"/>
        <v>147</v>
      </c>
      <c r="H18" s="74">
        <f t="shared" si="1"/>
        <v>18</v>
      </c>
      <c r="I18" s="74">
        <v>7</v>
      </c>
      <c r="J18" s="38"/>
    </row>
    <row r="19" spans="1:10" ht="18.5" thickBot="1" x14ac:dyDescent="0.45">
      <c r="A19" s="64" t="s">
        <v>8</v>
      </c>
      <c r="B19" s="87">
        <v>96</v>
      </c>
      <c r="C19" s="81">
        <v>50</v>
      </c>
      <c r="D19" s="84"/>
      <c r="E19" s="88">
        <v>0</v>
      </c>
      <c r="F19" s="91">
        <v>4</v>
      </c>
      <c r="G19" s="74">
        <f t="shared" si="0"/>
        <v>146</v>
      </c>
      <c r="H19" s="74">
        <f t="shared" si="1"/>
        <v>22</v>
      </c>
      <c r="I19" s="74">
        <v>10</v>
      </c>
      <c r="J19" s="38"/>
    </row>
    <row r="20" spans="1:10" ht="18.5" thickBot="1" x14ac:dyDescent="0.45">
      <c r="A20" s="64" t="s">
        <v>9</v>
      </c>
      <c r="B20" s="87">
        <v>100</v>
      </c>
      <c r="C20" s="81">
        <v>46.8</v>
      </c>
      <c r="D20" s="84" t="s">
        <v>62</v>
      </c>
      <c r="E20" s="88">
        <v>0</v>
      </c>
      <c r="F20" s="91">
        <v>0</v>
      </c>
      <c r="G20" s="74">
        <f t="shared" si="0"/>
        <v>146.80000000000001</v>
      </c>
      <c r="H20" s="74">
        <f t="shared" si="1"/>
        <v>20</v>
      </c>
      <c r="I20" s="74">
        <v>9</v>
      </c>
      <c r="J20" s="38"/>
    </row>
    <row r="21" spans="1:10" ht="18.5" thickBot="1" x14ac:dyDescent="0.45">
      <c r="A21" s="64" t="s">
        <v>10</v>
      </c>
      <c r="B21" s="87">
        <v>97</v>
      </c>
      <c r="C21" s="81">
        <v>50</v>
      </c>
      <c r="D21" s="84"/>
      <c r="E21" s="88">
        <v>0</v>
      </c>
      <c r="F21" s="91">
        <v>3</v>
      </c>
      <c r="G21" s="74">
        <f t="shared" si="0"/>
        <v>147</v>
      </c>
      <c r="H21" s="74">
        <f t="shared" si="1"/>
        <v>18</v>
      </c>
      <c r="I21" s="74">
        <v>7</v>
      </c>
      <c r="J21" s="38"/>
    </row>
    <row r="22" spans="1:10" ht="18.5" thickBot="1" x14ac:dyDescent="0.45">
      <c r="A22" s="65" t="s">
        <v>11</v>
      </c>
      <c r="B22" s="92">
        <v>96</v>
      </c>
      <c r="C22" s="82">
        <v>49</v>
      </c>
      <c r="D22" s="85"/>
      <c r="E22" s="93">
        <v>0</v>
      </c>
      <c r="F22" s="94">
        <v>4</v>
      </c>
      <c r="G22" s="77">
        <f t="shared" si="0"/>
        <v>145</v>
      </c>
      <c r="H22" s="77">
        <f t="shared" si="1"/>
        <v>26</v>
      </c>
      <c r="I22" s="77">
        <v>6</v>
      </c>
      <c r="J22" s="95"/>
    </row>
    <row r="23" spans="1:10" ht="18.5" thickBot="1" x14ac:dyDescent="0.45">
      <c r="A23" s="66" t="s">
        <v>12</v>
      </c>
      <c r="B23" s="92">
        <v>99</v>
      </c>
      <c r="C23" s="82">
        <v>49.6</v>
      </c>
      <c r="D23" s="85"/>
      <c r="E23" s="93">
        <v>10</v>
      </c>
      <c r="F23" s="94">
        <v>1</v>
      </c>
      <c r="G23" s="77">
        <f t="shared" si="0"/>
        <v>158.6</v>
      </c>
      <c r="H23" s="77">
        <f t="shared" si="1"/>
        <v>3</v>
      </c>
      <c r="I23" s="77">
        <v>1</v>
      </c>
      <c r="J23" s="39" t="s">
        <v>46</v>
      </c>
    </row>
    <row r="24" spans="1:10" ht="18.5" thickBot="1" x14ac:dyDescent="0.45">
      <c r="A24" s="66" t="s">
        <v>13</v>
      </c>
      <c r="B24" s="92">
        <v>99</v>
      </c>
      <c r="C24" s="82">
        <v>50</v>
      </c>
      <c r="D24" s="85"/>
      <c r="E24" s="93">
        <v>0</v>
      </c>
      <c r="F24" s="94">
        <v>1</v>
      </c>
      <c r="G24" s="77">
        <f t="shared" si="0"/>
        <v>149</v>
      </c>
      <c r="H24" s="77">
        <f t="shared" si="1"/>
        <v>13</v>
      </c>
      <c r="I24" s="77">
        <v>4</v>
      </c>
      <c r="J24" s="39"/>
    </row>
    <row r="25" spans="1:10" ht="18.5" thickBot="1" x14ac:dyDescent="0.45">
      <c r="A25" s="66" t="s">
        <v>14</v>
      </c>
      <c r="B25" s="92">
        <v>99</v>
      </c>
      <c r="C25" s="82">
        <v>48.8</v>
      </c>
      <c r="D25" s="85"/>
      <c r="E25" s="93">
        <v>10</v>
      </c>
      <c r="F25" s="94">
        <v>1</v>
      </c>
      <c r="G25" s="77">
        <f t="shared" si="0"/>
        <v>157.80000000000001</v>
      </c>
      <c r="H25" s="77">
        <f t="shared" si="1"/>
        <v>4</v>
      </c>
      <c r="I25" s="77">
        <v>2</v>
      </c>
      <c r="J25" s="39"/>
    </row>
    <row r="26" spans="1:10" ht="18.5" thickBot="1" x14ac:dyDescent="0.45">
      <c r="A26" s="66" t="s">
        <v>15</v>
      </c>
      <c r="B26" s="92">
        <v>97</v>
      </c>
      <c r="C26" s="82">
        <v>48.2</v>
      </c>
      <c r="D26" s="85"/>
      <c r="E26" s="93">
        <v>0</v>
      </c>
      <c r="F26" s="94">
        <v>3</v>
      </c>
      <c r="G26" s="77">
        <f t="shared" si="0"/>
        <v>145.19999999999999</v>
      </c>
      <c r="H26" s="77">
        <f t="shared" si="1"/>
        <v>25</v>
      </c>
      <c r="I26" s="77">
        <v>6</v>
      </c>
      <c r="J26" s="39"/>
    </row>
    <row r="27" spans="1:10" ht="31.5" thickBot="1" x14ac:dyDescent="0.45">
      <c r="A27" s="65" t="s">
        <v>16</v>
      </c>
      <c r="B27" s="92">
        <v>96</v>
      </c>
      <c r="C27" s="82">
        <v>48.6</v>
      </c>
      <c r="D27" s="85" t="s">
        <v>67</v>
      </c>
      <c r="E27" s="93">
        <v>0</v>
      </c>
      <c r="F27" s="94">
        <v>4</v>
      </c>
      <c r="G27" s="77">
        <f t="shared" si="0"/>
        <v>144.6</v>
      </c>
      <c r="H27" s="77">
        <f t="shared" si="1"/>
        <v>28</v>
      </c>
      <c r="I27" s="77">
        <v>7</v>
      </c>
      <c r="J27" s="39"/>
    </row>
    <row r="28" spans="1:10" ht="18.5" thickBot="1" x14ac:dyDescent="0.45">
      <c r="A28" s="65" t="s">
        <v>17</v>
      </c>
      <c r="B28" s="92">
        <v>97</v>
      </c>
      <c r="C28" s="82">
        <v>49.6</v>
      </c>
      <c r="D28" s="85"/>
      <c r="E28" s="93">
        <v>0</v>
      </c>
      <c r="F28" s="94">
        <v>3</v>
      </c>
      <c r="G28" s="77">
        <f t="shared" si="0"/>
        <v>146.6</v>
      </c>
      <c r="H28" s="77">
        <f t="shared" si="1"/>
        <v>21</v>
      </c>
      <c r="I28" s="77">
        <v>5</v>
      </c>
      <c r="J28" s="39"/>
    </row>
    <row r="29" spans="1:10" ht="18.5" thickBot="1" x14ac:dyDescent="0.45">
      <c r="A29" s="65" t="s">
        <v>18</v>
      </c>
      <c r="B29" s="92">
        <v>100</v>
      </c>
      <c r="C29" s="82">
        <v>49.8</v>
      </c>
      <c r="D29" s="85"/>
      <c r="E29" s="93">
        <v>0</v>
      </c>
      <c r="F29" s="94">
        <v>0</v>
      </c>
      <c r="G29" s="77">
        <f t="shared" si="0"/>
        <v>149.80000000000001</v>
      </c>
      <c r="H29" s="77">
        <f t="shared" si="1"/>
        <v>11</v>
      </c>
      <c r="I29" s="77">
        <v>3</v>
      </c>
      <c r="J29" s="39"/>
    </row>
    <row r="30" spans="1:10" ht="18.5" thickBot="1" x14ac:dyDescent="0.45">
      <c r="A30" s="67" t="s">
        <v>19</v>
      </c>
      <c r="B30" s="96">
        <v>99</v>
      </c>
      <c r="C30" s="83">
        <v>50</v>
      </c>
      <c r="D30" s="86"/>
      <c r="E30" s="97">
        <v>10</v>
      </c>
      <c r="F30" s="98">
        <v>1</v>
      </c>
      <c r="G30" s="78">
        <f t="shared" si="0"/>
        <v>159</v>
      </c>
      <c r="H30" s="78">
        <f t="shared" si="1"/>
        <v>2</v>
      </c>
      <c r="I30" s="78">
        <v>2</v>
      </c>
      <c r="J30" s="99"/>
    </row>
    <row r="31" spans="1:10" ht="18.5" thickBot="1" x14ac:dyDescent="0.45">
      <c r="A31" s="67" t="s">
        <v>20</v>
      </c>
      <c r="B31" s="96">
        <v>95</v>
      </c>
      <c r="C31" s="83">
        <v>47.6</v>
      </c>
      <c r="D31" s="86" t="s">
        <v>62</v>
      </c>
      <c r="E31" s="97">
        <v>10</v>
      </c>
      <c r="F31" s="98">
        <v>5</v>
      </c>
      <c r="G31" s="78">
        <f t="shared" si="0"/>
        <v>152.6</v>
      </c>
      <c r="H31" s="78">
        <f t="shared" si="1"/>
        <v>7</v>
      </c>
      <c r="I31" s="78">
        <v>4</v>
      </c>
      <c r="J31" s="40"/>
    </row>
    <row r="32" spans="1:10" ht="31.5" thickBot="1" x14ac:dyDescent="0.45">
      <c r="A32" s="67" t="s">
        <v>21</v>
      </c>
      <c r="B32" s="96">
        <v>97</v>
      </c>
      <c r="C32" s="83">
        <v>47.2</v>
      </c>
      <c r="D32" s="86" t="s">
        <v>63</v>
      </c>
      <c r="E32" s="97">
        <v>10</v>
      </c>
      <c r="F32" s="98">
        <v>3</v>
      </c>
      <c r="G32" s="78">
        <f t="shared" si="0"/>
        <v>154.19999999999999</v>
      </c>
      <c r="H32" s="78">
        <f t="shared" si="1"/>
        <v>6</v>
      </c>
      <c r="I32" s="78">
        <v>5</v>
      </c>
      <c r="J32" s="40"/>
    </row>
    <row r="33" spans="1:10" ht="18.5" thickBot="1" x14ac:dyDescent="0.45">
      <c r="A33" s="67" t="s">
        <v>22</v>
      </c>
      <c r="B33" s="96">
        <v>95</v>
      </c>
      <c r="C33" s="83">
        <v>49</v>
      </c>
      <c r="D33" s="86"/>
      <c r="E33" s="97">
        <v>0</v>
      </c>
      <c r="F33" s="98">
        <v>5</v>
      </c>
      <c r="G33" s="78">
        <f t="shared" si="0"/>
        <v>144</v>
      </c>
      <c r="H33" s="78">
        <f t="shared" si="1"/>
        <v>29</v>
      </c>
      <c r="I33" s="78">
        <v>7</v>
      </c>
      <c r="J33" s="40"/>
    </row>
    <row r="34" spans="1:10" ht="18.5" thickBot="1" x14ac:dyDescent="0.45">
      <c r="A34" s="67" t="s">
        <v>23</v>
      </c>
      <c r="B34" s="96">
        <v>97</v>
      </c>
      <c r="C34" s="83">
        <v>49.4</v>
      </c>
      <c r="D34" s="86"/>
      <c r="E34" s="97">
        <v>10</v>
      </c>
      <c r="F34" s="98">
        <v>3</v>
      </c>
      <c r="G34" s="78">
        <f t="shared" si="0"/>
        <v>156.4</v>
      </c>
      <c r="H34" s="78">
        <f t="shared" si="1"/>
        <v>5</v>
      </c>
      <c r="I34" s="78">
        <v>3</v>
      </c>
      <c r="J34" s="40"/>
    </row>
    <row r="35" spans="1:10" ht="18.5" thickBot="1" x14ac:dyDescent="0.45">
      <c r="A35" s="67" t="s">
        <v>24</v>
      </c>
      <c r="B35" s="96">
        <v>96</v>
      </c>
      <c r="C35" s="83">
        <v>49.4</v>
      </c>
      <c r="D35" s="86"/>
      <c r="E35" s="97">
        <v>0</v>
      </c>
      <c r="F35" s="98">
        <v>4</v>
      </c>
      <c r="G35" s="78">
        <f t="shared" si="0"/>
        <v>145.4</v>
      </c>
      <c r="H35" s="78">
        <f t="shared" si="1"/>
        <v>24</v>
      </c>
      <c r="I35" s="78">
        <v>6</v>
      </c>
      <c r="J35" s="40"/>
    </row>
    <row r="36" spans="1:10" ht="18.5" thickBot="1" x14ac:dyDescent="0.45">
      <c r="A36" s="67" t="s">
        <v>25</v>
      </c>
      <c r="B36" s="96">
        <v>100</v>
      </c>
      <c r="C36" s="83">
        <v>50</v>
      </c>
      <c r="D36" s="86"/>
      <c r="E36" s="97">
        <v>10</v>
      </c>
      <c r="F36" s="98">
        <v>0</v>
      </c>
      <c r="G36" s="78">
        <f t="shared" si="0"/>
        <v>160</v>
      </c>
      <c r="H36" s="78">
        <f t="shared" si="1"/>
        <v>1</v>
      </c>
      <c r="I36" s="78">
        <v>1</v>
      </c>
      <c r="J36" s="40" t="s">
        <v>46</v>
      </c>
    </row>
    <row r="37" spans="1:10" ht="18.5" thickBot="1" x14ac:dyDescent="0.45">
      <c r="A37" s="100" t="s">
        <v>26</v>
      </c>
      <c r="B37" s="101">
        <v>98</v>
      </c>
      <c r="C37" s="102">
        <v>49.8</v>
      </c>
      <c r="D37" s="103"/>
      <c r="E37" s="104">
        <v>0</v>
      </c>
      <c r="F37" s="105">
        <v>2</v>
      </c>
      <c r="G37" s="106">
        <f t="shared" si="0"/>
        <v>147.80000000000001</v>
      </c>
      <c r="H37" s="106">
        <f t="shared" si="1"/>
        <v>16</v>
      </c>
      <c r="I37" s="106">
        <v>2</v>
      </c>
      <c r="J37" s="107" t="s">
        <v>46</v>
      </c>
    </row>
    <row r="38" spans="1:10" ht="18.5" thickBot="1" x14ac:dyDescent="0.45">
      <c r="A38" s="100" t="s">
        <v>27</v>
      </c>
      <c r="B38" s="101">
        <v>93</v>
      </c>
      <c r="C38" s="102">
        <v>47.4</v>
      </c>
      <c r="D38" s="103" t="s">
        <v>65</v>
      </c>
      <c r="E38" s="104">
        <v>0</v>
      </c>
      <c r="F38" s="105">
        <v>7</v>
      </c>
      <c r="G38" s="106">
        <f t="shared" si="0"/>
        <v>140.4</v>
      </c>
      <c r="H38" s="106">
        <f t="shared" si="1"/>
        <v>31</v>
      </c>
      <c r="I38" s="106">
        <v>5</v>
      </c>
      <c r="J38" s="108"/>
    </row>
    <row r="39" spans="1:10" ht="18.5" thickBot="1" x14ac:dyDescent="0.45">
      <c r="A39" s="100" t="s">
        <v>28</v>
      </c>
      <c r="B39" s="101">
        <v>92</v>
      </c>
      <c r="C39" s="102">
        <v>47.2</v>
      </c>
      <c r="D39" s="103" t="s">
        <v>64</v>
      </c>
      <c r="E39" s="104">
        <v>0</v>
      </c>
      <c r="F39" s="105">
        <v>8</v>
      </c>
      <c r="G39" s="106">
        <f t="shared" si="0"/>
        <v>139.19999999999999</v>
      </c>
      <c r="H39" s="106">
        <f t="shared" si="1"/>
        <v>32</v>
      </c>
      <c r="I39" s="106">
        <v>6</v>
      </c>
      <c r="J39" s="108"/>
    </row>
    <row r="40" spans="1:10" ht="18.5" thickBot="1" x14ac:dyDescent="0.45">
      <c r="A40" s="100" t="s">
        <v>29</v>
      </c>
      <c r="B40" s="101">
        <v>87</v>
      </c>
      <c r="C40" s="102">
        <v>49.4</v>
      </c>
      <c r="D40" s="103"/>
      <c r="E40" s="104">
        <v>0</v>
      </c>
      <c r="F40" s="105">
        <v>13</v>
      </c>
      <c r="G40" s="106">
        <f t="shared" si="0"/>
        <v>136.4</v>
      </c>
      <c r="H40" s="106">
        <f t="shared" si="1"/>
        <v>33</v>
      </c>
      <c r="I40" s="106">
        <v>7</v>
      </c>
      <c r="J40" s="108"/>
    </row>
    <row r="41" spans="1:10" ht="18.5" thickBot="1" x14ac:dyDescent="0.45">
      <c r="A41" s="100" t="s">
        <v>30</v>
      </c>
      <c r="B41" s="101">
        <v>93</v>
      </c>
      <c r="C41" s="102">
        <v>50</v>
      </c>
      <c r="D41" s="103"/>
      <c r="E41" s="104">
        <v>0</v>
      </c>
      <c r="F41" s="105">
        <v>7</v>
      </c>
      <c r="G41" s="106">
        <f t="shared" si="0"/>
        <v>143</v>
      </c>
      <c r="H41" s="106">
        <f t="shared" si="1"/>
        <v>30</v>
      </c>
      <c r="I41" s="106">
        <v>4</v>
      </c>
      <c r="J41" s="108"/>
    </row>
    <row r="42" spans="1:10" ht="18.5" thickBot="1" x14ac:dyDescent="0.45">
      <c r="A42" s="100" t="s">
        <v>31</v>
      </c>
      <c r="B42" s="101">
        <v>96</v>
      </c>
      <c r="C42" s="102">
        <v>49.8</v>
      </c>
      <c r="D42" s="103"/>
      <c r="E42" s="104">
        <v>0</v>
      </c>
      <c r="F42" s="105">
        <v>4</v>
      </c>
      <c r="G42" s="106">
        <f t="shared" si="0"/>
        <v>145.80000000000001</v>
      </c>
      <c r="H42" s="106">
        <f t="shared" si="1"/>
        <v>23</v>
      </c>
      <c r="I42" s="106">
        <v>3</v>
      </c>
      <c r="J42" s="108"/>
    </row>
    <row r="43" spans="1:10" ht="18.5" thickBot="1" x14ac:dyDescent="0.45">
      <c r="A43" s="109" t="s">
        <v>32</v>
      </c>
      <c r="B43" s="101">
        <v>100</v>
      </c>
      <c r="C43" s="102">
        <v>50</v>
      </c>
      <c r="D43" s="103"/>
      <c r="E43" s="104">
        <v>0</v>
      </c>
      <c r="F43" s="105">
        <v>0</v>
      </c>
      <c r="G43" s="106">
        <f t="shared" si="0"/>
        <v>150</v>
      </c>
      <c r="H43" s="106">
        <f t="shared" si="1"/>
        <v>8</v>
      </c>
      <c r="I43" s="106">
        <v>1</v>
      </c>
      <c r="J43" s="107"/>
    </row>
    <row r="44" spans="1:10" ht="15" thickTop="1" x14ac:dyDescent="0.35"/>
    <row r="48" spans="1:10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12">
    <mergeCell ref="I9:I10"/>
    <mergeCell ref="J9:J10"/>
    <mergeCell ref="D9:D10"/>
    <mergeCell ref="A4:I4"/>
    <mergeCell ref="A5:I5"/>
    <mergeCell ref="A7:I7"/>
    <mergeCell ref="B9:B10"/>
    <mergeCell ref="C9:C10"/>
    <mergeCell ref="E9:E10"/>
    <mergeCell ref="F9:F10"/>
    <mergeCell ref="G9:G10"/>
    <mergeCell ref="H9:H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topLeftCell="A2" workbookViewId="0">
      <selection activeCell="N13" sqref="N13"/>
    </sheetView>
  </sheetViews>
  <sheetFormatPr defaultRowHeight="14.5" x14ac:dyDescent="0.35"/>
  <cols>
    <col min="2" max="2" width="10.81640625" customWidth="1"/>
    <col min="3" max="3" width="13.1796875" customWidth="1"/>
    <col min="4" max="4" width="22.81640625" customWidth="1"/>
    <col min="5" max="5" width="14.453125" customWidth="1"/>
    <col min="6" max="6" width="11.26953125" customWidth="1"/>
    <col min="7" max="7" width="13.81640625" customWidth="1"/>
    <col min="8" max="8" width="14.1796875" customWidth="1"/>
    <col min="9" max="9" width="11.81640625" customWidth="1"/>
    <col min="10" max="10" width="18.7265625" customWidth="1"/>
  </cols>
  <sheetData>
    <row r="1" spans="1:10" ht="15.5" x14ac:dyDescent="0.35">
      <c r="A1" s="13" t="s">
        <v>33</v>
      </c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68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60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32.25" customHeight="1" thickTop="1" x14ac:dyDescent="0.35">
      <c r="A9" s="24" t="s">
        <v>37</v>
      </c>
      <c r="B9" s="309" t="s">
        <v>49</v>
      </c>
      <c r="C9" s="311" t="s">
        <v>39</v>
      </c>
      <c r="D9" s="317" t="s">
        <v>66</v>
      </c>
      <c r="E9" s="313" t="s">
        <v>76</v>
      </c>
      <c r="F9" s="309" t="s">
        <v>41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9.5" customHeight="1" thickBot="1" x14ac:dyDescent="0.4">
      <c r="A10" s="25"/>
      <c r="B10" s="316"/>
      <c r="C10" s="318"/>
      <c r="D10" s="317"/>
      <c r="E10" s="319"/>
      <c r="F10" s="316"/>
      <c r="G10" s="316"/>
      <c r="H10" s="316"/>
      <c r="I10" s="316"/>
      <c r="J10" s="316"/>
    </row>
    <row r="11" spans="1:10" ht="30.5" thickTop="1" thickBot="1" x14ac:dyDescent="0.45">
      <c r="A11" s="64" t="s">
        <v>0</v>
      </c>
      <c r="B11" s="112">
        <v>89</v>
      </c>
      <c r="C11" s="81">
        <v>43.8</v>
      </c>
      <c r="D11" s="111" t="s">
        <v>69</v>
      </c>
      <c r="E11" s="88">
        <v>10</v>
      </c>
      <c r="F11" s="62">
        <v>6</v>
      </c>
      <c r="G11" s="74">
        <f>SUM(B11+C11+E11)</f>
        <v>142.80000000000001</v>
      </c>
      <c r="H11" s="74">
        <f>RANK(G11,$G$11:$G$43,0)</f>
        <v>25</v>
      </c>
      <c r="I11" s="74">
        <f>RANK(G11,$G$11:$G$21,0)</f>
        <v>10</v>
      </c>
      <c r="J11" s="90"/>
    </row>
    <row r="12" spans="1:10" ht="18.5" thickBot="1" x14ac:dyDescent="0.45">
      <c r="A12" s="64" t="s">
        <v>1</v>
      </c>
      <c r="B12" s="112">
        <v>100</v>
      </c>
      <c r="C12" s="81">
        <v>49.4</v>
      </c>
      <c r="D12" s="111"/>
      <c r="E12" s="88"/>
      <c r="F12" s="63">
        <v>0</v>
      </c>
      <c r="G12" s="74">
        <f t="shared" ref="G12:G43" si="0">SUM(B12+C12+E12)</f>
        <v>149.4</v>
      </c>
      <c r="H12" s="74">
        <f t="shared" ref="H12:H43" si="1">RANK(G12,$G$11:$G$43,0)</f>
        <v>10</v>
      </c>
      <c r="I12" s="74">
        <f t="shared" ref="I12:I21" si="2">RANK(G12,$G$11:$G$21,0)</f>
        <v>6</v>
      </c>
      <c r="J12" s="38"/>
    </row>
    <row r="13" spans="1:10" ht="18.5" thickBot="1" x14ac:dyDescent="0.45">
      <c r="A13" s="64" t="s">
        <v>2</v>
      </c>
      <c r="B13" s="112">
        <v>100</v>
      </c>
      <c r="C13" s="81">
        <v>49.2</v>
      </c>
      <c r="D13" s="111"/>
      <c r="E13" s="88">
        <v>5</v>
      </c>
      <c r="F13" s="63">
        <v>0</v>
      </c>
      <c r="G13" s="74">
        <f t="shared" si="0"/>
        <v>154.19999999999999</v>
      </c>
      <c r="H13" s="74">
        <f t="shared" si="1"/>
        <v>8</v>
      </c>
      <c r="I13" s="74">
        <f t="shared" si="2"/>
        <v>4</v>
      </c>
      <c r="J13" s="38"/>
    </row>
    <row r="14" spans="1:10" ht="18.5" thickBot="1" x14ac:dyDescent="0.45">
      <c r="A14" s="64" t="s">
        <v>3</v>
      </c>
      <c r="B14" s="112">
        <v>100</v>
      </c>
      <c r="C14" s="81">
        <v>49.6</v>
      </c>
      <c r="D14" s="111"/>
      <c r="E14" s="88">
        <v>10</v>
      </c>
      <c r="F14" s="63">
        <v>0</v>
      </c>
      <c r="G14" s="74">
        <f t="shared" si="0"/>
        <v>159.6</v>
      </c>
      <c r="H14" s="74">
        <f t="shared" si="1"/>
        <v>2</v>
      </c>
      <c r="I14" s="74">
        <f t="shared" si="2"/>
        <v>2</v>
      </c>
      <c r="J14" s="38"/>
    </row>
    <row r="15" spans="1:10" ht="18.5" thickBot="1" x14ac:dyDescent="0.45">
      <c r="A15" s="64" t="s">
        <v>4</v>
      </c>
      <c r="B15" s="112">
        <v>100</v>
      </c>
      <c r="C15" s="81">
        <v>50</v>
      </c>
      <c r="D15" s="111"/>
      <c r="E15" s="88">
        <v>12</v>
      </c>
      <c r="F15" s="63">
        <v>0</v>
      </c>
      <c r="G15" s="74">
        <f t="shared" si="0"/>
        <v>162</v>
      </c>
      <c r="H15" s="74">
        <f t="shared" si="1"/>
        <v>1</v>
      </c>
      <c r="I15" s="74">
        <f t="shared" si="2"/>
        <v>1</v>
      </c>
      <c r="J15" s="38" t="s">
        <v>58</v>
      </c>
    </row>
    <row r="16" spans="1:10" ht="18.5" thickBot="1" x14ac:dyDescent="0.45">
      <c r="A16" s="64" t="s">
        <v>5</v>
      </c>
      <c r="B16" s="112">
        <v>100</v>
      </c>
      <c r="C16" s="81">
        <v>50</v>
      </c>
      <c r="D16" s="111"/>
      <c r="E16" s="88"/>
      <c r="F16" s="63">
        <v>0</v>
      </c>
      <c r="G16" s="74">
        <f t="shared" si="0"/>
        <v>150</v>
      </c>
      <c r="H16" s="74">
        <f t="shared" si="1"/>
        <v>9</v>
      </c>
      <c r="I16" s="74">
        <f t="shared" si="2"/>
        <v>5</v>
      </c>
      <c r="J16" s="38"/>
    </row>
    <row r="17" spans="1:10" ht="18.5" thickBot="1" x14ac:dyDescent="0.45">
      <c r="A17" s="64" t="s">
        <v>6</v>
      </c>
      <c r="B17" s="112">
        <v>97</v>
      </c>
      <c r="C17" s="81">
        <v>50</v>
      </c>
      <c r="D17" s="111"/>
      <c r="E17" s="88"/>
      <c r="F17" s="63">
        <v>3</v>
      </c>
      <c r="G17" s="74">
        <f t="shared" si="0"/>
        <v>147</v>
      </c>
      <c r="H17" s="74">
        <f t="shared" si="1"/>
        <v>18</v>
      </c>
      <c r="I17" s="74">
        <f t="shared" si="2"/>
        <v>8</v>
      </c>
      <c r="J17" s="38"/>
    </row>
    <row r="18" spans="1:10" ht="18.5" thickBot="1" x14ac:dyDescent="0.45">
      <c r="A18" s="64" t="s">
        <v>7</v>
      </c>
      <c r="B18" s="112">
        <v>96</v>
      </c>
      <c r="C18" s="81">
        <v>49.2</v>
      </c>
      <c r="D18" s="111"/>
      <c r="E18" s="88"/>
      <c r="F18" s="63">
        <v>4</v>
      </c>
      <c r="G18" s="74">
        <f t="shared" si="0"/>
        <v>145.19999999999999</v>
      </c>
      <c r="H18" s="74">
        <f t="shared" si="1"/>
        <v>21</v>
      </c>
      <c r="I18" s="74">
        <f t="shared" si="2"/>
        <v>9</v>
      </c>
      <c r="J18" s="38"/>
    </row>
    <row r="19" spans="1:10" ht="18.5" thickBot="1" x14ac:dyDescent="0.45">
      <c r="A19" s="64" t="s">
        <v>8</v>
      </c>
      <c r="B19" s="112">
        <v>99</v>
      </c>
      <c r="C19" s="81">
        <v>49.2</v>
      </c>
      <c r="D19" s="111"/>
      <c r="E19" s="88"/>
      <c r="F19" s="63">
        <v>1</v>
      </c>
      <c r="G19" s="74">
        <f t="shared" si="0"/>
        <v>148.19999999999999</v>
      </c>
      <c r="H19" s="74">
        <f t="shared" si="1"/>
        <v>14</v>
      </c>
      <c r="I19" s="74">
        <f t="shared" si="2"/>
        <v>7</v>
      </c>
      <c r="J19" s="38"/>
    </row>
    <row r="20" spans="1:10" ht="18.5" thickBot="1" x14ac:dyDescent="0.45">
      <c r="A20" s="64" t="s">
        <v>9</v>
      </c>
      <c r="B20" s="112">
        <v>99</v>
      </c>
      <c r="C20" s="81">
        <v>50</v>
      </c>
      <c r="D20" s="111"/>
      <c r="E20" s="88">
        <v>10</v>
      </c>
      <c r="F20" s="63">
        <v>1</v>
      </c>
      <c r="G20" s="74">
        <f t="shared" si="0"/>
        <v>159</v>
      </c>
      <c r="H20" s="74">
        <f t="shared" si="1"/>
        <v>5</v>
      </c>
      <c r="I20" s="74">
        <f t="shared" si="2"/>
        <v>3</v>
      </c>
      <c r="J20" s="38"/>
    </row>
    <row r="21" spans="1:10" ht="18.5" thickBot="1" x14ac:dyDescent="0.45">
      <c r="A21" s="64" t="s">
        <v>10</v>
      </c>
      <c r="B21" s="112">
        <v>92</v>
      </c>
      <c r="C21" s="81">
        <v>49.8</v>
      </c>
      <c r="D21" s="111"/>
      <c r="E21" s="88"/>
      <c r="F21" s="63">
        <v>8</v>
      </c>
      <c r="G21" s="74">
        <f t="shared" si="0"/>
        <v>141.80000000000001</v>
      </c>
      <c r="H21" s="74">
        <f t="shared" si="1"/>
        <v>27</v>
      </c>
      <c r="I21" s="74">
        <f t="shared" si="2"/>
        <v>11</v>
      </c>
      <c r="J21" s="38"/>
    </row>
    <row r="22" spans="1:10" ht="18.5" thickBot="1" x14ac:dyDescent="0.45">
      <c r="A22" s="65" t="s">
        <v>11</v>
      </c>
      <c r="B22" s="112">
        <v>91</v>
      </c>
      <c r="C22" s="82">
        <v>48.2</v>
      </c>
      <c r="D22" s="111" t="s">
        <v>72</v>
      </c>
      <c r="E22" s="93"/>
      <c r="F22" s="63">
        <v>4</v>
      </c>
      <c r="G22" s="77">
        <f t="shared" si="0"/>
        <v>139.19999999999999</v>
      </c>
      <c r="H22" s="77">
        <f t="shared" si="1"/>
        <v>30</v>
      </c>
      <c r="I22" s="77">
        <f>RANK(G22,$G$22:$G$29,0)</f>
        <v>8</v>
      </c>
      <c r="J22" s="95"/>
    </row>
    <row r="23" spans="1:10" ht="18.5" thickBot="1" x14ac:dyDescent="0.45">
      <c r="A23" s="66" t="s">
        <v>12</v>
      </c>
      <c r="B23" s="112">
        <v>100</v>
      </c>
      <c r="C23" s="82">
        <v>49.2</v>
      </c>
      <c r="D23" s="111"/>
      <c r="E23" s="93">
        <v>10</v>
      </c>
      <c r="F23" s="63">
        <v>0</v>
      </c>
      <c r="G23" s="77">
        <f t="shared" si="0"/>
        <v>159.19999999999999</v>
      </c>
      <c r="H23" s="77">
        <f t="shared" si="1"/>
        <v>4</v>
      </c>
      <c r="I23" s="77">
        <f t="shared" ref="I23:I29" si="3">RANK(G23,$G$22:$G$29,0)</f>
        <v>1</v>
      </c>
      <c r="J23" s="39" t="s">
        <v>58</v>
      </c>
    </row>
    <row r="24" spans="1:10" ht="18.5" thickBot="1" x14ac:dyDescent="0.45">
      <c r="A24" s="66" t="s">
        <v>13</v>
      </c>
      <c r="B24" s="112">
        <v>94</v>
      </c>
      <c r="C24" s="82">
        <v>49.4</v>
      </c>
      <c r="D24" s="111"/>
      <c r="E24" s="93">
        <v>5</v>
      </c>
      <c r="F24" s="63">
        <v>6</v>
      </c>
      <c r="G24" s="77">
        <f t="shared" si="0"/>
        <v>148.4</v>
      </c>
      <c r="H24" s="77">
        <f t="shared" si="1"/>
        <v>13</v>
      </c>
      <c r="I24" s="77">
        <f t="shared" si="3"/>
        <v>4</v>
      </c>
      <c r="J24" s="39"/>
    </row>
    <row r="25" spans="1:10" ht="18.5" thickBot="1" x14ac:dyDescent="0.45">
      <c r="A25" s="66" t="s">
        <v>14</v>
      </c>
      <c r="B25" s="112">
        <v>99</v>
      </c>
      <c r="C25" s="82">
        <v>49.8</v>
      </c>
      <c r="D25" s="111"/>
      <c r="E25" s="93">
        <v>10</v>
      </c>
      <c r="F25" s="63">
        <v>1</v>
      </c>
      <c r="G25" s="77">
        <f t="shared" si="0"/>
        <v>158.80000000000001</v>
      </c>
      <c r="H25" s="77">
        <f t="shared" si="1"/>
        <v>7</v>
      </c>
      <c r="I25" s="77">
        <f t="shared" si="3"/>
        <v>2</v>
      </c>
      <c r="J25" s="39"/>
    </row>
    <row r="26" spans="1:10" ht="18.5" thickBot="1" x14ac:dyDescent="0.45">
      <c r="A26" s="66" t="s">
        <v>15</v>
      </c>
      <c r="B26" s="112">
        <v>94</v>
      </c>
      <c r="C26" s="82">
        <v>47.2</v>
      </c>
      <c r="D26" s="111"/>
      <c r="E26" s="93"/>
      <c r="F26" s="63">
        <v>6</v>
      </c>
      <c r="G26" s="77">
        <f t="shared" si="0"/>
        <v>141.19999999999999</v>
      </c>
      <c r="H26" s="77">
        <f t="shared" si="1"/>
        <v>29</v>
      </c>
      <c r="I26" s="77">
        <f t="shared" si="3"/>
        <v>7</v>
      </c>
      <c r="J26" s="39"/>
    </row>
    <row r="27" spans="1:10" ht="18.5" thickBot="1" x14ac:dyDescent="0.45">
      <c r="A27" s="65" t="s">
        <v>16</v>
      </c>
      <c r="B27" s="112">
        <v>99</v>
      </c>
      <c r="C27" s="82">
        <v>45.6</v>
      </c>
      <c r="D27" s="111" t="s">
        <v>73</v>
      </c>
      <c r="E27" s="93"/>
      <c r="F27" s="63">
        <v>1</v>
      </c>
      <c r="G27" s="77">
        <f t="shared" si="0"/>
        <v>144.6</v>
      </c>
      <c r="H27" s="77">
        <f t="shared" si="1"/>
        <v>24</v>
      </c>
      <c r="I27" s="77">
        <f t="shared" si="3"/>
        <v>5</v>
      </c>
      <c r="J27" s="39"/>
    </row>
    <row r="28" spans="1:10" ht="18.5" thickBot="1" x14ac:dyDescent="0.45">
      <c r="A28" s="65" t="s">
        <v>17</v>
      </c>
      <c r="B28" s="112">
        <v>93</v>
      </c>
      <c r="C28" s="82">
        <v>48.8</v>
      </c>
      <c r="D28" s="111" t="s">
        <v>70</v>
      </c>
      <c r="E28" s="93"/>
      <c r="F28" s="63">
        <v>2</v>
      </c>
      <c r="G28" s="77">
        <f t="shared" si="0"/>
        <v>141.80000000000001</v>
      </c>
      <c r="H28" s="77">
        <f t="shared" si="1"/>
        <v>27</v>
      </c>
      <c r="I28" s="77">
        <f t="shared" si="3"/>
        <v>6</v>
      </c>
      <c r="J28" s="39"/>
    </row>
    <row r="29" spans="1:10" ht="18.5" thickBot="1" x14ac:dyDescent="0.45">
      <c r="A29" s="65" t="s">
        <v>18</v>
      </c>
      <c r="B29" s="112">
        <v>99</v>
      </c>
      <c r="C29" s="82">
        <v>50</v>
      </c>
      <c r="D29" s="111"/>
      <c r="E29" s="93"/>
      <c r="F29" s="63">
        <v>1</v>
      </c>
      <c r="G29" s="77">
        <f t="shared" si="0"/>
        <v>149</v>
      </c>
      <c r="H29" s="77">
        <f t="shared" si="1"/>
        <v>11</v>
      </c>
      <c r="I29" s="77">
        <f t="shared" si="3"/>
        <v>3</v>
      </c>
      <c r="J29" s="39"/>
    </row>
    <row r="30" spans="1:10" ht="18.5" thickBot="1" x14ac:dyDescent="0.45">
      <c r="A30" s="67" t="s">
        <v>19</v>
      </c>
      <c r="B30" s="112">
        <v>98</v>
      </c>
      <c r="C30" s="83">
        <v>49.6</v>
      </c>
      <c r="D30" s="111"/>
      <c r="E30" s="97">
        <v>12</v>
      </c>
      <c r="F30" s="63">
        <v>2</v>
      </c>
      <c r="G30" s="78">
        <f t="shared" si="0"/>
        <v>159.6</v>
      </c>
      <c r="H30" s="78">
        <f t="shared" si="1"/>
        <v>2</v>
      </c>
      <c r="I30" s="78">
        <f>RANK(G30,$G$30:$G$36,0)</f>
        <v>1</v>
      </c>
      <c r="J30" s="99" t="s">
        <v>58</v>
      </c>
    </row>
    <row r="31" spans="1:10" ht="18.5" thickBot="1" x14ac:dyDescent="0.45">
      <c r="A31" s="67" t="s">
        <v>20</v>
      </c>
      <c r="B31" s="112">
        <v>86</v>
      </c>
      <c r="C31" s="83">
        <v>48.8</v>
      </c>
      <c r="D31" s="111" t="s">
        <v>71</v>
      </c>
      <c r="E31" s="97"/>
      <c r="F31" s="63">
        <v>9</v>
      </c>
      <c r="G31" s="78">
        <f t="shared" si="0"/>
        <v>134.80000000000001</v>
      </c>
      <c r="H31" s="78">
        <f t="shared" si="1"/>
        <v>31</v>
      </c>
      <c r="I31" s="78">
        <f t="shared" ref="I31:I36" si="4">RANK(G31,$G$30:$G$36,0)</f>
        <v>6</v>
      </c>
      <c r="J31" s="40"/>
    </row>
    <row r="32" spans="1:10" ht="18.5" thickBot="1" x14ac:dyDescent="0.45">
      <c r="A32" s="67" t="s">
        <v>21</v>
      </c>
      <c r="B32" s="112">
        <v>96</v>
      </c>
      <c r="C32" s="83">
        <v>49.2</v>
      </c>
      <c r="D32" s="111"/>
      <c r="E32" s="97"/>
      <c r="F32" s="63">
        <v>4</v>
      </c>
      <c r="G32" s="78">
        <f t="shared" si="0"/>
        <v>145.19999999999999</v>
      </c>
      <c r="H32" s="78">
        <f t="shared" si="1"/>
        <v>21</v>
      </c>
      <c r="I32" s="78">
        <f t="shared" si="4"/>
        <v>5</v>
      </c>
      <c r="J32" s="40"/>
    </row>
    <row r="33" spans="1:10" ht="18.5" thickBot="1" x14ac:dyDescent="0.45">
      <c r="A33" s="67" t="s">
        <v>22</v>
      </c>
      <c r="B33" s="112">
        <v>98</v>
      </c>
      <c r="C33" s="83">
        <v>47.4</v>
      </c>
      <c r="D33" s="111" t="s">
        <v>73</v>
      </c>
      <c r="E33" s="97"/>
      <c r="F33" s="63">
        <v>2</v>
      </c>
      <c r="G33" s="78">
        <f t="shared" si="0"/>
        <v>145.4</v>
      </c>
      <c r="H33" s="78">
        <f t="shared" si="1"/>
        <v>20</v>
      </c>
      <c r="I33" s="78">
        <f t="shared" si="4"/>
        <v>4</v>
      </c>
      <c r="J33" s="40"/>
    </row>
    <row r="34" spans="1:10" ht="18.5" thickBot="1" x14ac:dyDescent="0.45">
      <c r="A34" s="67" t="s">
        <v>23</v>
      </c>
      <c r="B34" s="112">
        <v>99</v>
      </c>
      <c r="C34" s="83">
        <v>50</v>
      </c>
      <c r="D34" s="111"/>
      <c r="E34" s="97">
        <v>10</v>
      </c>
      <c r="F34" s="63">
        <v>1</v>
      </c>
      <c r="G34" s="78">
        <f t="shared" si="0"/>
        <v>159</v>
      </c>
      <c r="H34" s="78">
        <f t="shared" si="1"/>
        <v>5</v>
      </c>
      <c r="I34" s="78">
        <f t="shared" si="4"/>
        <v>2</v>
      </c>
      <c r="J34" s="40"/>
    </row>
    <row r="35" spans="1:10" ht="18.5" thickBot="1" x14ac:dyDescent="0.45">
      <c r="A35" s="67" t="s">
        <v>24</v>
      </c>
      <c r="B35" s="112">
        <v>98</v>
      </c>
      <c r="C35" s="83"/>
      <c r="D35" s="111"/>
      <c r="E35" s="97">
        <v>10</v>
      </c>
      <c r="F35" s="63">
        <v>2</v>
      </c>
      <c r="G35" s="78">
        <f t="shared" si="0"/>
        <v>108</v>
      </c>
      <c r="H35" s="78">
        <f t="shared" si="1"/>
        <v>33</v>
      </c>
      <c r="I35" s="78">
        <f t="shared" si="4"/>
        <v>7</v>
      </c>
      <c r="J35" s="40"/>
    </row>
    <row r="36" spans="1:10" ht="18.5" thickBot="1" x14ac:dyDescent="0.45">
      <c r="A36" s="67" t="s">
        <v>25</v>
      </c>
      <c r="B36" s="112">
        <v>98</v>
      </c>
      <c r="C36" s="83">
        <v>49.8</v>
      </c>
      <c r="D36" s="111"/>
      <c r="E36" s="97"/>
      <c r="F36" s="63">
        <v>2</v>
      </c>
      <c r="G36" s="78">
        <f t="shared" si="0"/>
        <v>147.80000000000001</v>
      </c>
      <c r="H36" s="78">
        <f t="shared" si="1"/>
        <v>15</v>
      </c>
      <c r="I36" s="78">
        <f t="shared" si="4"/>
        <v>3</v>
      </c>
      <c r="J36" s="40"/>
    </row>
    <row r="37" spans="1:10" ht="18.5" thickBot="1" x14ac:dyDescent="0.45">
      <c r="A37" s="100" t="s">
        <v>26</v>
      </c>
      <c r="B37" s="112">
        <v>98</v>
      </c>
      <c r="C37" s="102">
        <v>49.4</v>
      </c>
      <c r="D37" s="111"/>
      <c r="E37" s="104"/>
      <c r="F37" s="63">
        <v>2</v>
      </c>
      <c r="G37" s="74">
        <f t="shared" si="0"/>
        <v>147.4</v>
      </c>
      <c r="H37" s="74">
        <f t="shared" si="1"/>
        <v>17</v>
      </c>
      <c r="I37" s="106">
        <f>RANK(G37,$G$37:$G$43,0)</f>
        <v>3</v>
      </c>
      <c r="J37" s="107"/>
    </row>
    <row r="38" spans="1:10" ht="18.5" thickBot="1" x14ac:dyDescent="0.45">
      <c r="A38" s="100" t="s">
        <v>27</v>
      </c>
      <c r="B38" s="112">
        <v>94</v>
      </c>
      <c r="C38" s="102">
        <v>48.6</v>
      </c>
      <c r="D38" s="111"/>
      <c r="E38" s="104">
        <v>5</v>
      </c>
      <c r="F38" s="63">
        <v>6</v>
      </c>
      <c r="G38" s="74">
        <f t="shared" si="0"/>
        <v>147.6</v>
      </c>
      <c r="H38" s="74">
        <f t="shared" si="1"/>
        <v>16</v>
      </c>
      <c r="I38" s="106">
        <f t="shared" ref="I38:I43" si="5">RANK(G38,$G$37:$G$43,0)</f>
        <v>2</v>
      </c>
      <c r="J38" s="108"/>
    </row>
    <row r="39" spans="1:10" ht="18.5" thickBot="1" x14ac:dyDescent="0.45">
      <c r="A39" s="100" t="s">
        <v>28</v>
      </c>
      <c r="B39" s="112">
        <v>78</v>
      </c>
      <c r="C39" s="102">
        <v>48</v>
      </c>
      <c r="D39" s="111" t="s">
        <v>74</v>
      </c>
      <c r="E39" s="104"/>
      <c r="F39" s="63">
        <v>12</v>
      </c>
      <c r="G39" s="74">
        <f t="shared" si="0"/>
        <v>126</v>
      </c>
      <c r="H39" s="74">
        <f t="shared" si="1"/>
        <v>32</v>
      </c>
      <c r="I39" s="106">
        <f t="shared" si="5"/>
        <v>7</v>
      </c>
      <c r="J39" s="108"/>
    </row>
    <row r="40" spans="1:10" ht="18.5" thickBot="1" x14ac:dyDescent="0.45">
      <c r="A40" s="100" t="s">
        <v>29</v>
      </c>
      <c r="B40" s="112">
        <v>96</v>
      </c>
      <c r="C40" s="102">
        <v>49.2</v>
      </c>
      <c r="D40" s="111"/>
      <c r="E40" s="104"/>
      <c r="F40" s="63">
        <v>4</v>
      </c>
      <c r="G40" s="74">
        <f t="shared" si="0"/>
        <v>145.19999999999999</v>
      </c>
      <c r="H40" s="74">
        <f t="shared" si="1"/>
        <v>21</v>
      </c>
      <c r="I40" s="106">
        <f t="shared" si="5"/>
        <v>5</v>
      </c>
      <c r="J40" s="108"/>
    </row>
    <row r="41" spans="1:10" ht="18.5" thickBot="1" x14ac:dyDescent="0.45">
      <c r="A41" s="100" t="s">
        <v>30</v>
      </c>
      <c r="B41" s="112">
        <v>96</v>
      </c>
      <c r="C41" s="102">
        <v>46</v>
      </c>
      <c r="D41" s="111" t="s">
        <v>75</v>
      </c>
      <c r="E41" s="104"/>
      <c r="F41" s="63">
        <v>4</v>
      </c>
      <c r="G41" s="74">
        <f t="shared" si="0"/>
        <v>142</v>
      </c>
      <c r="H41" s="74">
        <f t="shared" si="1"/>
        <v>26</v>
      </c>
      <c r="I41" s="106">
        <f t="shared" si="5"/>
        <v>6</v>
      </c>
      <c r="J41" s="108"/>
    </row>
    <row r="42" spans="1:10" ht="18.5" thickBot="1" x14ac:dyDescent="0.45">
      <c r="A42" s="100" t="s">
        <v>31</v>
      </c>
      <c r="B42" s="112">
        <v>97</v>
      </c>
      <c r="C42" s="102">
        <v>49.4</v>
      </c>
      <c r="D42" s="111"/>
      <c r="E42" s="104"/>
      <c r="F42" s="63">
        <v>3</v>
      </c>
      <c r="G42" s="74">
        <f t="shared" si="0"/>
        <v>146.4</v>
      </c>
      <c r="H42" s="74">
        <f t="shared" si="1"/>
        <v>19</v>
      </c>
      <c r="I42" s="106">
        <f t="shared" si="5"/>
        <v>4</v>
      </c>
      <c r="J42" s="108"/>
    </row>
    <row r="43" spans="1:10" ht="18.5" thickBot="1" x14ac:dyDescent="0.45">
      <c r="A43" s="109" t="s">
        <v>32</v>
      </c>
      <c r="B43" s="112">
        <v>99</v>
      </c>
      <c r="C43" s="102">
        <v>50</v>
      </c>
      <c r="D43" s="111"/>
      <c r="E43" s="104"/>
      <c r="F43" s="63">
        <v>1</v>
      </c>
      <c r="G43" s="74">
        <f t="shared" si="0"/>
        <v>149</v>
      </c>
      <c r="H43" s="74">
        <f t="shared" si="1"/>
        <v>11</v>
      </c>
      <c r="I43" s="106">
        <f t="shared" si="5"/>
        <v>1</v>
      </c>
      <c r="J43" s="107" t="s">
        <v>58</v>
      </c>
    </row>
    <row r="44" spans="1:10" ht="15" thickTop="1" x14ac:dyDescent="0.35">
      <c r="B44" s="113"/>
    </row>
    <row r="48" spans="1:10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12">
    <mergeCell ref="I9:I10"/>
    <mergeCell ref="J9:J10"/>
    <mergeCell ref="A4:I4"/>
    <mergeCell ref="A5:I5"/>
    <mergeCell ref="A7:I7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63"/>
  <sheetViews>
    <sheetView workbookViewId="0">
      <selection sqref="A1:XFD1048576"/>
    </sheetView>
  </sheetViews>
  <sheetFormatPr defaultRowHeight="14.5" x14ac:dyDescent="0.35"/>
  <cols>
    <col min="6" max="6" width="11.81640625" customWidth="1"/>
    <col min="9" max="9" width="13.81640625" customWidth="1"/>
    <col min="10" max="10" width="13.54296875" customWidth="1"/>
    <col min="11" max="11" width="13.81640625" customWidth="1"/>
  </cols>
  <sheetData>
    <row r="2" spans="1:11" ht="15" x14ac:dyDescent="0.35">
      <c r="A2" s="110" t="s">
        <v>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3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x14ac:dyDescent="0.35">
      <c r="A5" s="110" t="s">
        <v>34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</row>
    <row r="6" spans="1:11" x14ac:dyDescent="0.3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</row>
    <row r="7" spans="1:11" ht="15" x14ac:dyDescent="0.35">
      <c r="A7" s="110"/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ht="15" x14ac:dyDescent="0.35">
      <c r="A8" s="110"/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1" ht="15" x14ac:dyDescent="0.35">
      <c r="A9" s="110" t="s">
        <v>77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1" ht="15" x14ac:dyDescent="0.35">
      <c r="A10" s="110"/>
      <c r="B10" s="114"/>
      <c r="C10" s="114"/>
      <c r="D10" s="114"/>
      <c r="E10" s="114"/>
      <c r="F10" s="114"/>
      <c r="G10" s="114"/>
      <c r="H10" s="114"/>
      <c r="I10" s="114"/>
      <c r="J10" s="114"/>
      <c r="K10" s="114"/>
    </row>
    <row r="11" spans="1:11" ht="15.5" x14ac:dyDescent="0.35">
      <c r="A11" s="115" t="s">
        <v>78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</row>
    <row r="12" spans="1:11" x14ac:dyDescent="0.3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</row>
    <row r="13" spans="1:11" ht="16" thickBot="1" x14ac:dyDescent="0.4">
      <c r="A13" s="115"/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ht="15.5" thickTop="1" x14ac:dyDescent="0.35">
      <c r="A14" s="322" t="s">
        <v>37</v>
      </c>
      <c r="B14" s="116"/>
      <c r="C14" s="117"/>
      <c r="D14" s="117"/>
      <c r="E14" s="117"/>
      <c r="F14" s="117"/>
      <c r="G14" s="320" t="s">
        <v>42</v>
      </c>
      <c r="H14" s="320" t="s">
        <v>43</v>
      </c>
      <c r="I14" s="320" t="s">
        <v>45</v>
      </c>
      <c r="J14" s="320" t="s">
        <v>44</v>
      </c>
      <c r="K14" s="320" t="s">
        <v>45</v>
      </c>
    </row>
    <row r="15" spans="1:11" ht="15.5" thickBot="1" x14ac:dyDescent="0.4">
      <c r="A15" s="323"/>
      <c r="B15" s="118" t="s">
        <v>79</v>
      </c>
      <c r="C15" s="119" t="s">
        <v>80</v>
      </c>
      <c r="D15" s="119" t="s">
        <v>81</v>
      </c>
      <c r="E15" s="119" t="s">
        <v>82</v>
      </c>
      <c r="F15" s="119" t="s">
        <v>83</v>
      </c>
      <c r="G15" s="321"/>
      <c r="H15" s="321"/>
      <c r="I15" s="321"/>
      <c r="J15" s="321"/>
      <c r="K15" s="321"/>
    </row>
    <row r="16" spans="1:11" ht="16" thickTop="1" thickBot="1" x14ac:dyDescent="0.4">
      <c r="A16" s="120" t="s">
        <v>0</v>
      </c>
      <c r="B16" s="121">
        <v>143.19999999999999</v>
      </c>
      <c r="C16" s="121">
        <v>146.4</v>
      </c>
      <c r="D16" s="122">
        <v>145</v>
      </c>
      <c r="E16" s="122">
        <v>142.80000000000001</v>
      </c>
      <c r="F16" s="122"/>
      <c r="G16" s="121">
        <f>SUM(B16+C16+D16+E16+F16)</f>
        <v>577.40000000000009</v>
      </c>
      <c r="H16" s="121">
        <f>RANK(G16,$G$16:$G$48,0)</f>
        <v>26</v>
      </c>
      <c r="I16" s="121"/>
      <c r="J16" s="121">
        <f>RANK(G16,$G$16:$G$26,0)</f>
        <v>10</v>
      </c>
      <c r="K16" s="123"/>
    </row>
    <row r="17" spans="1:11" ht="15.5" thickBot="1" x14ac:dyDescent="0.4">
      <c r="A17" s="120" t="s">
        <v>1</v>
      </c>
      <c r="B17" s="121">
        <v>149.4</v>
      </c>
      <c r="C17" s="121">
        <v>149.4</v>
      </c>
      <c r="D17" s="122">
        <v>149.4</v>
      </c>
      <c r="E17" s="122">
        <v>149.4</v>
      </c>
      <c r="F17" s="122"/>
      <c r="G17" s="121">
        <f t="shared" ref="G17:G48" si="0">SUM(B17+C17+D17+E17+F17)</f>
        <v>597.6</v>
      </c>
      <c r="H17" s="121">
        <f t="shared" ref="H17:H48" si="1">RANK(G17,$G$16:$G$48,0)</f>
        <v>12</v>
      </c>
      <c r="I17" s="121"/>
      <c r="J17" s="121">
        <f t="shared" ref="J17:J26" si="2">RANK(G17,$G$16:$G$26,0)</f>
        <v>6</v>
      </c>
      <c r="K17" s="123"/>
    </row>
    <row r="18" spans="1:11" ht="15.5" thickBot="1" x14ac:dyDescent="0.4">
      <c r="A18" s="120" t="s">
        <v>2</v>
      </c>
      <c r="B18" s="121">
        <v>149</v>
      </c>
      <c r="C18" s="121">
        <v>156.80000000000001</v>
      </c>
      <c r="D18" s="122">
        <v>147.80000000000001</v>
      </c>
      <c r="E18" s="122">
        <v>154.19999999999999</v>
      </c>
      <c r="F18" s="122"/>
      <c r="G18" s="121">
        <f t="shared" si="0"/>
        <v>607.79999999999995</v>
      </c>
      <c r="H18" s="121">
        <f t="shared" si="1"/>
        <v>8</v>
      </c>
      <c r="I18" s="121"/>
      <c r="J18" s="121">
        <f t="shared" si="2"/>
        <v>3</v>
      </c>
      <c r="K18" s="123"/>
    </row>
    <row r="19" spans="1:11" ht="15.5" thickBot="1" x14ac:dyDescent="0.4">
      <c r="A19" s="120" t="s">
        <v>3</v>
      </c>
      <c r="B19" s="121">
        <v>147.80000000000001</v>
      </c>
      <c r="C19" s="121">
        <v>151.80000000000001</v>
      </c>
      <c r="D19" s="122">
        <v>148.19999999999999</v>
      </c>
      <c r="E19" s="122">
        <v>159.6</v>
      </c>
      <c r="F19" s="122"/>
      <c r="G19" s="121">
        <f t="shared" si="0"/>
        <v>607.4</v>
      </c>
      <c r="H19" s="121">
        <f t="shared" si="1"/>
        <v>9</v>
      </c>
      <c r="I19" s="121"/>
      <c r="J19" s="121">
        <f t="shared" si="2"/>
        <v>4</v>
      </c>
      <c r="K19" s="123"/>
    </row>
    <row r="20" spans="1:11" ht="15.5" thickBot="1" x14ac:dyDescent="0.4">
      <c r="A20" s="120" t="s">
        <v>4</v>
      </c>
      <c r="B20" s="121">
        <v>146.6</v>
      </c>
      <c r="C20" s="121">
        <v>157</v>
      </c>
      <c r="D20" s="122">
        <v>150</v>
      </c>
      <c r="E20" s="122">
        <v>162</v>
      </c>
      <c r="F20" s="122"/>
      <c r="G20" s="121">
        <f t="shared" si="0"/>
        <v>615.6</v>
      </c>
      <c r="H20" s="121">
        <f t="shared" si="1"/>
        <v>2</v>
      </c>
      <c r="I20" s="121" t="s">
        <v>85</v>
      </c>
      <c r="J20" s="121">
        <f t="shared" si="2"/>
        <v>1</v>
      </c>
      <c r="K20" s="123" t="s">
        <v>58</v>
      </c>
    </row>
    <row r="21" spans="1:11" ht="15.5" thickBot="1" x14ac:dyDescent="0.4">
      <c r="A21" s="120" t="s">
        <v>5</v>
      </c>
      <c r="B21" s="121">
        <v>149</v>
      </c>
      <c r="C21" s="121">
        <v>153</v>
      </c>
      <c r="D21" s="122">
        <v>148.4</v>
      </c>
      <c r="E21" s="122">
        <v>150</v>
      </c>
      <c r="F21" s="122"/>
      <c r="G21" s="121">
        <f t="shared" si="0"/>
        <v>600.4</v>
      </c>
      <c r="H21" s="121">
        <f t="shared" si="1"/>
        <v>11</v>
      </c>
      <c r="I21" s="121"/>
      <c r="J21" s="121">
        <f t="shared" si="2"/>
        <v>5</v>
      </c>
      <c r="K21" s="123"/>
    </row>
    <row r="22" spans="1:11" ht="15.5" thickBot="1" x14ac:dyDescent="0.4">
      <c r="A22" s="120" t="s">
        <v>6</v>
      </c>
      <c r="B22" s="121">
        <v>148.4</v>
      </c>
      <c r="C22" s="121">
        <v>151.4</v>
      </c>
      <c r="D22" s="122">
        <v>150</v>
      </c>
      <c r="E22" s="122">
        <v>147</v>
      </c>
      <c r="F22" s="122"/>
      <c r="G22" s="121">
        <f t="shared" si="0"/>
        <v>596.79999999999995</v>
      </c>
      <c r="H22" s="121">
        <f t="shared" si="1"/>
        <v>13</v>
      </c>
      <c r="I22" s="121"/>
      <c r="J22" s="121">
        <f t="shared" si="2"/>
        <v>7</v>
      </c>
      <c r="K22" s="123"/>
    </row>
    <row r="23" spans="1:11" ht="15.5" thickBot="1" x14ac:dyDescent="0.4">
      <c r="A23" s="124" t="s">
        <v>7</v>
      </c>
      <c r="B23" s="125">
        <v>146.80000000000001</v>
      </c>
      <c r="C23" s="125">
        <v>154</v>
      </c>
      <c r="D23" s="126">
        <v>147</v>
      </c>
      <c r="E23" s="126">
        <v>145.19999999999999</v>
      </c>
      <c r="F23" s="126"/>
      <c r="G23" s="121">
        <f t="shared" si="0"/>
        <v>593</v>
      </c>
      <c r="H23" s="121">
        <f t="shared" si="1"/>
        <v>16</v>
      </c>
      <c r="I23" s="125"/>
      <c r="J23" s="121">
        <f t="shared" si="2"/>
        <v>8</v>
      </c>
      <c r="K23" s="127"/>
    </row>
    <row r="24" spans="1:11" ht="16" thickTop="1" thickBot="1" x14ac:dyDescent="0.4">
      <c r="A24" s="124" t="s">
        <v>8</v>
      </c>
      <c r="B24" s="125">
        <v>146.80000000000001</v>
      </c>
      <c r="C24" s="125">
        <v>150</v>
      </c>
      <c r="D24" s="126">
        <v>146</v>
      </c>
      <c r="E24" s="126">
        <v>148.19999999999999</v>
      </c>
      <c r="F24" s="126"/>
      <c r="G24" s="121">
        <f t="shared" si="0"/>
        <v>591</v>
      </c>
      <c r="H24" s="121">
        <f t="shared" si="1"/>
        <v>18</v>
      </c>
      <c r="I24" s="125"/>
      <c r="J24" s="121">
        <f t="shared" si="2"/>
        <v>9</v>
      </c>
      <c r="K24" s="127"/>
    </row>
    <row r="25" spans="1:11" ht="16" thickTop="1" thickBot="1" x14ac:dyDescent="0.4">
      <c r="A25" s="124" t="s">
        <v>9</v>
      </c>
      <c r="B25" s="125">
        <v>146.80000000000001</v>
      </c>
      <c r="C25" s="125">
        <v>162.80000000000001</v>
      </c>
      <c r="D25" s="126">
        <v>146.80000000000001</v>
      </c>
      <c r="E25" s="126">
        <v>159</v>
      </c>
      <c r="F25" s="126"/>
      <c r="G25" s="121">
        <f t="shared" si="0"/>
        <v>615.40000000000009</v>
      </c>
      <c r="H25" s="121">
        <f t="shared" si="1"/>
        <v>4</v>
      </c>
      <c r="I25" s="125"/>
      <c r="J25" s="121">
        <f t="shared" si="2"/>
        <v>2</v>
      </c>
      <c r="K25" s="127"/>
    </row>
    <row r="26" spans="1:11" ht="16" thickTop="1" thickBot="1" x14ac:dyDescent="0.4">
      <c r="A26" s="124" t="s">
        <v>10</v>
      </c>
      <c r="B26" s="125">
        <v>139.6</v>
      </c>
      <c r="C26" s="125">
        <v>137</v>
      </c>
      <c r="D26" s="126">
        <v>147</v>
      </c>
      <c r="E26" s="126">
        <v>141.80000000000001</v>
      </c>
      <c r="F26" s="126"/>
      <c r="G26" s="121">
        <f t="shared" si="0"/>
        <v>565.40000000000009</v>
      </c>
      <c r="H26" s="121">
        <f t="shared" si="1"/>
        <v>31</v>
      </c>
      <c r="I26" s="125"/>
      <c r="J26" s="121">
        <f t="shared" si="2"/>
        <v>11</v>
      </c>
      <c r="K26" s="127"/>
    </row>
    <row r="27" spans="1:11" ht="16" thickTop="1" thickBot="1" x14ac:dyDescent="0.4">
      <c r="A27" s="128" t="s">
        <v>11</v>
      </c>
      <c r="B27" s="129">
        <v>147</v>
      </c>
      <c r="C27" s="129">
        <v>153.19999999999999</v>
      </c>
      <c r="D27" s="130">
        <v>145</v>
      </c>
      <c r="E27" s="130">
        <v>139.19999999999999</v>
      </c>
      <c r="F27" s="130"/>
      <c r="G27" s="145">
        <f t="shared" si="0"/>
        <v>584.4</v>
      </c>
      <c r="H27" s="145">
        <f t="shared" si="1"/>
        <v>22</v>
      </c>
      <c r="I27" s="129"/>
      <c r="J27" s="129">
        <f>RANK(G27,$G$27:$G$34,0)</f>
        <v>6</v>
      </c>
      <c r="K27" s="129"/>
    </row>
    <row r="28" spans="1:11" ht="15.5" thickBot="1" x14ac:dyDescent="0.4">
      <c r="A28" s="128" t="s">
        <v>12</v>
      </c>
      <c r="B28" s="129">
        <v>153.80000000000001</v>
      </c>
      <c r="C28" s="129">
        <v>160.80000000000001</v>
      </c>
      <c r="D28" s="130">
        <v>158.6</v>
      </c>
      <c r="E28" s="130">
        <v>159.19999999999999</v>
      </c>
      <c r="F28" s="130">
        <v>10</v>
      </c>
      <c r="G28" s="145">
        <f t="shared" si="0"/>
        <v>642.40000000000009</v>
      </c>
      <c r="H28" s="145">
        <f t="shared" si="1"/>
        <v>1</v>
      </c>
      <c r="I28" s="129" t="s">
        <v>84</v>
      </c>
      <c r="J28" s="129">
        <f t="shared" ref="J28:J34" si="3">RANK(G28,$G$27:$G$34,0)</f>
        <v>1</v>
      </c>
      <c r="K28" s="130" t="s">
        <v>58</v>
      </c>
    </row>
    <row r="29" spans="1:11" ht="15.5" thickBot="1" x14ac:dyDescent="0.4">
      <c r="A29" s="128" t="s">
        <v>13</v>
      </c>
      <c r="B29" s="129">
        <v>146</v>
      </c>
      <c r="C29" s="129">
        <v>152.19999999999999</v>
      </c>
      <c r="D29" s="130">
        <v>149</v>
      </c>
      <c r="E29" s="130">
        <v>148.4</v>
      </c>
      <c r="F29" s="130"/>
      <c r="G29" s="145">
        <f t="shared" si="0"/>
        <v>595.6</v>
      </c>
      <c r="H29" s="145">
        <f t="shared" si="1"/>
        <v>14</v>
      </c>
      <c r="I29" s="129"/>
      <c r="J29" s="129">
        <f t="shared" si="3"/>
        <v>3</v>
      </c>
      <c r="K29" s="130"/>
    </row>
    <row r="30" spans="1:11" ht="15.5" thickBot="1" x14ac:dyDescent="0.4">
      <c r="A30" s="128" t="s">
        <v>14</v>
      </c>
      <c r="B30" s="129">
        <v>146</v>
      </c>
      <c r="C30" s="129">
        <v>143</v>
      </c>
      <c r="D30" s="130">
        <v>157.80000000000001</v>
      </c>
      <c r="E30" s="130">
        <v>158.80000000000001</v>
      </c>
      <c r="F30" s="130">
        <v>10</v>
      </c>
      <c r="G30" s="145">
        <f t="shared" si="0"/>
        <v>615.6</v>
      </c>
      <c r="H30" s="145">
        <f t="shared" si="1"/>
        <v>2</v>
      </c>
      <c r="I30" s="129" t="s">
        <v>85</v>
      </c>
      <c r="J30" s="129">
        <f t="shared" si="3"/>
        <v>2</v>
      </c>
      <c r="K30" s="130"/>
    </row>
    <row r="31" spans="1:11" ht="15.5" thickBot="1" x14ac:dyDescent="0.4">
      <c r="A31" s="128" t="s">
        <v>15</v>
      </c>
      <c r="B31" s="129">
        <v>136.19999999999999</v>
      </c>
      <c r="C31" s="129">
        <v>149</v>
      </c>
      <c r="D31" s="130">
        <v>145.19999999999999</v>
      </c>
      <c r="E31" s="130">
        <v>141.19999999999999</v>
      </c>
      <c r="F31" s="130"/>
      <c r="G31" s="145">
        <f t="shared" si="0"/>
        <v>571.59999999999991</v>
      </c>
      <c r="H31" s="145">
        <f t="shared" si="1"/>
        <v>29</v>
      </c>
      <c r="I31" s="129"/>
      <c r="J31" s="129">
        <f t="shared" si="3"/>
        <v>8</v>
      </c>
      <c r="K31" s="130"/>
    </row>
    <row r="32" spans="1:11" ht="15.5" thickBot="1" x14ac:dyDescent="0.4">
      <c r="A32" s="131" t="s">
        <v>16</v>
      </c>
      <c r="B32" s="132">
        <v>145</v>
      </c>
      <c r="C32" s="132">
        <v>154.4</v>
      </c>
      <c r="D32" s="133">
        <v>144.6</v>
      </c>
      <c r="E32" s="133">
        <v>144.6</v>
      </c>
      <c r="F32" s="133"/>
      <c r="G32" s="145">
        <f t="shared" si="0"/>
        <v>588.6</v>
      </c>
      <c r="H32" s="145">
        <f t="shared" si="1"/>
        <v>21</v>
      </c>
      <c r="I32" s="132"/>
      <c r="J32" s="129">
        <f t="shared" si="3"/>
        <v>5</v>
      </c>
      <c r="K32" s="133"/>
    </row>
    <row r="33" spans="1:11" ht="16" thickTop="1" thickBot="1" x14ac:dyDescent="0.4">
      <c r="A33" s="131" t="s">
        <v>17</v>
      </c>
      <c r="B33" s="132">
        <v>143.6</v>
      </c>
      <c r="C33" s="132">
        <v>150.6</v>
      </c>
      <c r="D33" s="133">
        <v>146.6</v>
      </c>
      <c r="E33" s="133">
        <v>141.80000000000001</v>
      </c>
      <c r="F33" s="133"/>
      <c r="G33" s="145">
        <f t="shared" si="0"/>
        <v>582.59999999999991</v>
      </c>
      <c r="H33" s="145">
        <f t="shared" si="1"/>
        <v>24</v>
      </c>
      <c r="I33" s="132"/>
      <c r="J33" s="129">
        <f t="shared" si="3"/>
        <v>7</v>
      </c>
      <c r="K33" s="133"/>
    </row>
    <row r="34" spans="1:11" ht="16" thickTop="1" thickBot="1" x14ac:dyDescent="0.4">
      <c r="A34" s="131" t="s">
        <v>18</v>
      </c>
      <c r="B34" s="132">
        <v>137.6</v>
      </c>
      <c r="C34" s="132">
        <v>153</v>
      </c>
      <c r="D34" s="133">
        <v>149.80000000000001</v>
      </c>
      <c r="E34" s="133">
        <v>149</v>
      </c>
      <c r="F34" s="133"/>
      <c r="G34" s="145">
        <f t="shared" si="0"/>
        <v>589.40000000000009</v>
      </c>
      <c r="H34" s="145">
        <f t="shared" si="1"/>
        <v>19</v>
      </c>
      <c r="I34" s="132"/>
      <c r="J34" s="129">
        <f t="shared" si="3"/>
        <v>4</v>
      </c>
      <c r="K34" s="133"/>
    </row>
    <row r="35" spans="1:11" ht="16" thickTop="1" thickBot="1" x14ac:dyDescent="0.4">
      <c r="A35" s="134" t="s">
        <v>19</v>
      </c>
      <c r="B35" s="135">
        <v>145.6</v>
      </c>
      <c r="C35" s="135">
        <v>145.80000000000001</v>
      </c>
      <c r="D35" s="136">
        <v>159</v>
      </c>
      <c r="E35" s="136">
        <v>159.6</v>
      </c>
      <c r="F35" s="136"/>
      <c r="G35" s="146">
        <f t="shared" si="0"/>
        <v>610</v>
      </c>
      <c r="H35" s="146">
        <f t="shared" si="1"/>
        <v>7</v>
      </c>
      <c r="I35" s="135"/>
      <c r="J35" s="135">
        <f>RANK(G35,$G$35:$G$41,0)</f>
        <v>3</v>
      </c>
      <c r="K35" s="135"/>
    </row>
    <row r="36" spans="1:11" ht="15.5" thickBot="1" x14ac:dyDescent="0.4">
      <c r="A36" s="134" t="s">
        <v>20</v>
      </c>
      <c r="B36" s="135">
        <v>143.80000000000001</v>
      </c>
      <c r="C36" s="135">
        <v>152.80000000000001</v>
      </c>
      <c r="D36" s="136">
        <v>152.6</v>
      </c>
      <c r="E36" s="136">
        <v>134.80000000000001</v>
      </c>
      <c r="F36" s="136"/>
      <c r="G36" s="146">
        <f t="shared" si="0"/>
        <v>584</v>
      </c>
      <c r="H36" s="146">
        <f t="shared" si="1"/>
        <v>23</v>
      </c>
      <c r="I36" s="135"/>
      <c r="J36" s="135">
        <f t="shared" ref="J36:J41" si="4">RANK(G36,$G$35:$G$41,0)</f>
        <v>5</v>
      </c>
      <c r="K36" s="135"/>
    </row>
    <row r="37" spans="1:11" ht="15.5" thickBot="1" x14ac:dyDescent="0.4">
      <c r="A37" s="134" t="s">
        <v>21</v>
      </c>
      <c r="B37" s="135">
        <v>140.80000000000001</v>
      </c>
      <c r="C37" s="135">
        <v>152</v>
      </c>
      <c r="D37" s="136">
        <v>154.19999999999999</v>
      </c>
      <c r="E37" s="136">
        <v>145.19999999999999</v>
      </c>
      <c r="F37" s="136"/>
      <c r="G37" s="146">
        <f t="shared" si="0"/>
        <v>592.20000000000005</v>
      </c>
      <c r="H37" s="146">
        <f t="shared" si="1"/>
        <v>17</v>
      </c>
      <c r="I37" s="135"/>
      <c r="J37" s="135">
        <f t="shared" si="4"/>
        <v>4</v>
      </c>
      <c r="K37" s="135"/>
    </row>
    <row r="38" spans="1:11" ht="15.5" thickBot="1" x14ac:dyDescent="0.4">
      <c r="A38" s="134" t="s">
        <v>22</v>
      </c>
      <c r="B38" s="135">
        <v>144.6</v>
      </c>
      <c r="C38" s="135">
        <v>145.19999999999999</v>
      </c>
      <c r="D38" s="136">
        <v>144</v>
      </c>
      <c r="E38" s="136">
        <v>145.4</v>
      </c>
      <c r="F38" s="136"/>
      <c r="G38" s="146">
        <f t="shared" si="0"/>
        <v>579.19999999999993</v>
      </c>
      <c r="H38" s="146">
        <f t="shared" si="1"/>
        <v>25</v>
      </c>
      <c r="I38" s="135"/>
      <c r="J38" s="135">
        <f t="shared" si="4"/>
        <v>6</v>
      </c>
      <c r="K38" s="136"/>
    </row>
    <row r="39" spans="1:11" ht="15.5" thickBot="1" x14ac:dyDescent="0.4">
      <c r="A39" s="134" t="s">
        <v>23</v>
      </c>
      <c r="B39" s="135">
        <v>138.80000000000001</v>
      </c>
      <c r="C39" s="135">
        <v>159.6</v>
      </c>
      <c r="D39" s="136">
        <v>156.4</v>
      </c>
      <c r="E39" s="136">
        <v>159</v>
      </c>
      <c r="F39" s="136"/>
      <c r="G39" s="146">
        <f t="shared" si="0"/>
        <v>613.79999999999995</v>
      </c>
      <c r="H39" s="146">
        <f t="shared" si="1"/>
        <v>5</v>
      </c>
      <c r="I39" s="135"/>
      <c r="J39" s="135">
        <f t="shared" si="4"/>
        <v>1</v>
      </c>
      <c r="K39" s="136"/>
    </row>
    <row r="40" spans="1:11" ht="15.5" thickBot="1" x14ac:dyDescent="0.4">
      <c r="A40" s="134" t="s">
        <v>24</v>
      </c>
      <c r="B40" s="135">
        <v>142.19999999999999</v>
      </c>
      <c r="C40" s="135">
        <v>162.4</v>
      </c>
      <c r="D40" s="136">
        <v>145.4</v>
      </c>
      <c r="E40" s="136">
        <v>108</v>
      </c>
      <c r="F40" s="136"/>
      <c r="G40" s="146">
        <f t="shared" si="0"/>
        <v>558</v>
      </c>
      <c r="H40" s="146">
        <f t="shared" si="1"/>
        <v>32</v>
      </c>
      <c r="I40" s="135"/>
      <c r="J40" s="135">
        <f t="shared" si="4"/>
        <v>7</v>
      </c>
      <c r="K40" s="136"/>
    </row>
    <row r="41" spans="1:11" ht="15.5" thickBot="1" x14ac:dyDescent="0.4">
      <c r="A41" s="134" t="s">
        <v>25</v>
      </c>
      <c r="B41" s="135">
        <v>150</v>
      </c>
      <c r="C41" s="135">
        <v>156</v>
      </c>
      <c r="D41" s="136">
        <v>160</v>
      </c>
      <c r="E41" s="136">
        <v>147.80000000000001</v>
      </c>
      <c r="F41" s="136"/>
      <c r="G41" s="146">
        <f t="shared" si="0"/>
        <v>613.79999999999995</v>
      </c>
      <c r="H41" s="146">
        <f t="shared" si="1"/>
        <v>5</v>
      </c>
      <c r="I41" s="135"/>
      <c r="J41" s="135">
        <f t="shared" si="4"/>
        <v>1</v>
      </c>
      <c r="K41" s="136" t="s">
        <v>58</v>
      </c>
    </row>
    <row r="42" spans="1:11" ht="15.5" thickBot="1" x14ac:dyDescent="0.4">
      <c r="A42" s="137" t="s">
        <v>26</v>
      </c>
      <c r="B42" s="138">
        <v>146.80000000000001</v>
      </c>
      <c r="C42" s="138">
        <v>147</v>
      </c>
      <c r="D42" s="139">
        <v>147.80000000000001</v>
      </c>
      <c r="E42" s="139">
        <v>147.4</v>
      </c>
      <c r="F42" s="139"/>
      <c r="G42" s="147">
        <f t="shared" si="0"/>
        <v>589</v>
      </c>
      <c r="H42" s="147">
        <f t="shared" si="1"/>
        <v>20</v>
      </c>
      <c r="I42" s="138"/>
      <c r="J42" s="138">
        <f>RANK(G42,$G$42:$G$48,0)</f>
        <v>3</v>
      </c>
      <c r="K42" s="138"/>
    </row>
    <row r="43" spans="1:11" ht="15.5" thickBot="1" x14ac:dyDescent="0.4">
      <c r="A43" s="137" t="s">
        <v>27</v>
      </c>
      <c r="B43" s="138">
        <v>143</v>
      </c>
      <c r="C43" s="138">
        <v>144.19999999999999</v>
      </c>
      <c r="D43" s="139">
        <v>140.4</v>
      </c>
      <c r="E43" s="139">
        <v>147.6</v>
      </c>
      <c r="F43" s="139"/>
      <c r="G43" s="147">
        <f t="shared" si="0"/>
        <v>575.20000000000005</v>
      </c>
      <c r="H43" s="147">
        <f t="shared" si="1"/>
        <v>27</v>
      </c>
      <c r="I43" s="138"/>
      <c r="J43" s="138">
        <f t="shared" ref="J43:J48" si="5">RANK(G43,G43:G49,0)</f>
        <v>3</v>
      </c>
      <c r="K43" s="138"/>
    </row>
    <row r="44" spans="1:11" ht="15.5" thickBot="1" x14ac:dyDescent="0.4">
      <c r="A44" s="137" t="s">
        <v>28</v>
      </c>
      <c r="B44" s="138">
        <v>143.6</v>
      </c>
      <c r="C44" s="138">
        <v>147.80000000000001</v>
      </c>
      <c r="D44" s="139">
        <v>139.19999999999999</v>
      </c>
      <c r="E44" s="139">
        <v>126</v>
      </c>
      <c r="F44" s="139"/>
      <c r="G44" s="147">
        <f t="shared" si="0"/>
        <v>556.59999999999991</v>
      </c>
      <c r="H44" s="147">
        <f t="shared" si="1"/>
        <v>33</v>
      </c>
      <c r="I44" s="138"/>
      <c r="J44" s="138">
        <f t="shared" si="5"/>
        <v>5</v>
      </c>
      <c r="K44" s="138"/>
    </row>
    <row r="45" spans="1:11" ht="15.5" thickBot="1" x14ac:dyDescent="0.4">
      <c r="A45" s="137" t="s">
        <v>29</v>
      </c>
      <c r="B45" s="138">
        <v>146.6</v>
      </c>
      <c r="C45" s="138">
        <v>144.6</v>
      </c>
      <c r="D45" s="139">
        <v>136.4</v>
      </c>
      <c r="E45" s="139">
        <v>145.19999999999999</v>
      </c>
      <c r="F45" s="139"/>
      <c r="G45" s="147">
        <f t="shared" si="0"/>
        <v>572.79999999999995</v>
      </c>
      <c r="H45" s="147">
        <f t="shared" si="1"/>
        <v>28</v>
      </c>
      <c r="I45" s="138"/>
      <c r="J45" s="138">
        <f t="shared" si="5"/>
        <v>3</v>
      </c>
      <c r="K45" s="139"/>
    </row>
    <row r="46" spans="1:11" ht="15.5" thickBot="1" x14ac:dyDescent="0.4">
      <c r="A46" s="137" t="s">
        <v>30</v>
      </c>
      <c r="B46" s="138">
        <v>144.6</v>
      </c>
      <c r="C46" s="138">
        <v>141</v>
      </c>
      <c r="D46" s="139">
        <v>143</v>
      </c>
      <c r="E46" s="139">
        <v>142</v>
      </c>
      <c r="F46" s="139"/>
      <c r="G46" s="147">
        <f t="shared" si="0"/>
        <v>570.6</v>
      </c>
      <c r="H46" s="147">
        <f t="shared" si="1"/>
        <v>30</v>
      </c>
      <c r="I46" s="138"/>
      <c r="J46" s="138">
        <f t="shared" si="5"/>
        <v>3</v>
      </c>
      <c r="K46" s="139"/>
    </row>
    <row r="47" spans="1:11" ht="15.5" thickBot="1" x14ac:dyDescent="0.4">
      <c r="A47" s="137" t="s">
        <v>31</v>
      </c>
      <c r="B47" s="138">
        <v>149</v>
      </c>
      <c r="C47" s="138">
        <v>154.4</v>
      </c>
      <c r="D47" s="139">
        <v>145.80000000000001</v>
      </c>
      <c r="E47" s="139">
        <v>146.4</v>
      </c>
      <c r="F47" s="139"/>
      <c r="G47" s="147">
        <f t="shared" si="0"/>
        <v>595.6</v>
      </c>
      <c r="H47" s="147">
        <f t="shared" si="1"/>
        <v>14</v>
      </c>
      <c r="I47" s="138"/>
      <c r="J47" s="138">
        <f t="shared" si="5"/>
        <v>2</v>
      </c>
      <c r="K47" s="138"/>
    </row>
    <row r="48" spans="1:11" ht="15.5" thickBot="1" x14ac:dyDescent="0.4">
      <c r="A48" s="140" t="s">
        <v>32</v>
      </c>
      <c r="B48" s="141">
        <v>150</v>
      </c>
      <c r="C48" s="141">
        <v>157</v>
      </c>
      <c r="D48" s="142">
        <v>150</v>
      </c>
      <c r="E48" s="142">
        <v>149</v>
      </c>
      <c r="F48" s="142"/>
      <c r="G48" s="147">
        <f t="shared" si="0"/>
        <v>606</v>
      </c>
      <c r="H48" s="147">
        <f t="shared" si="1"/>
        <v>10</v>
      </c>
      <c r="I48" s="141"/>
      <c r="J48" s="138">
        <f t="shared" si="5"/>
        <v>1</v>
      </c>
      <c r="K48" s="141" t="s">
        <v>58</v>
      </c>
    </row>
    <row r="49" spans="1:11" ht="15" thickTop="1" x14ac:dyDescent="0.35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</row>
    <row r="50" spans="1:11" ht="15.5" x14ac:dyDescent="0.35">
      <c r="A50" s="115"/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5" x14ac:dyDescent="0.35">
      <c r="A51" s="110"/>
      <c r="B51" s="114"/>
      <c r="C51" s="114"/>
      <c r="D51" s="114"/>
      <c r="E51" s="114"/>
      <c r="F51" s="114"/>
      <c r="G51" s="114"/>
      <c r="H51" s="114"/>
      <c r="I51" s="114"/>
      <c r="J51" s="114"/>
      <c r="K51" s="114"/>
    </row>
    <row r="52" spans="1:11" ht="15" x14ac:dyDescent="0.35">
      <c r="A52" s="110"/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5" x14ac:dyDescent="0.35">
      <c r="A53" s="110"/>
      <c r="B53" s="114"/>
      <c r="C53" s="114"/>
      <c r="D53" s="114"/>
      <c r="E53" s="114"/>
      <c r="F53" s="114"/>
      <c r="G53" s="114"/>
      <c r="H53" s="114"/>
      <c r="I53" s="114"/>
      <c r="J53" s="114"/>
      <c r="K53" s="114"/>
    </row>
    <row r="54" spans="1:11" ht="15" x14ac:dyDescent="0.35">
      <c r="A54" s="110"/>
      <c r="B54" s="114"/>
      <c r="C54" s="114"/>
      <c r="D54" s="114"/>
      <c r="E54" s="114"/>
      <c r="F54" s="114"/>
      <c r="G54" s="114"/>
      <c r="H54" s="114"/>
      <c r="I54" s="114"/>
      <c r="J54" s="114"/>
      <c r="K54" s="114"/>
    </row>
    <row r="55" spans="1:11" x14ac:dyDescent="0.35">
      <c r="A55" s="143"/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x14ac:dyDescent="0.35">
      <c r="A56" s="143"/>
      <c r="B56" s="114"/>
      <c r="C56" s="114"/>
      <c r="D56" s="114"/>
      <c r="E56" s="114"/>
      <c r="F56" s="114"/>
      <c r="G56" s="114"/>
      <c r="H56" s="114"/>
      <c r="I56" s="114"/>
      <c r="J56" s="114"/>
      <c r="K56" s="114"/>
    </row>
    <row r="57" spans="1:11" x14ac:dyDescent="0.35">
      <c r="A57" s="143"/>
      <c r="B57" s="114"/>
      <c r="C57" s="114"/>
      <c r="D57" s="114"/>
      <c r="E57" s="114"/>
      <c r="F57" s="114"/>
      <c r="G57" s="114"/>
      <c r="H57" s="114"/>
      <c r="I57" s="114"/>
      <c r="J57" s="114"/>
      <c r="K57" s="114"/>
    </row>
    <row r="58" spans="1:11" x14ac:dyDescent="0.35">
      <c r="A58" s="143"/>
      <c r="B58" s="114"/>
      <c r="C58" s="114"/>
      <c r="D58" s="114"/>
      <c r="E58" s="114"/>
      <c r="F58" s="114"/>
      <c r="G58" s="114"/>
      <c r="H58" s="114"/>
      <c r="I58" s="114"/>
      <c r="J58" s="114"/>
      <c r="K58" s="114"/>
    </row>
    <row r="59" spans="1:11" x14ac:dyDescent="0.35">
      <c r="A59" s="143"/>
      <c r="B59" s="114"/>
      <c r="C59" s="114"/>
      <c r="D59" s="114"/>
      <c r="E59" s="114"/>
      <c r="F59" s="114"/>
      <c r="G59" s="114"/>
      <c r="H59" s="114"/>
      <c r="I59" s="114"/>
      <c r="J59" s="114"/>
      <c r="K59" s="114"/>
    </row>
    <row r="60" spans="1:11" x14ac:dyDescent="0.35">
      <c r="A60" s="143"/>
      <c r="B60" s="114"/>
      <c r="C60" s="114"/>
      <c r="D60" s="114"/>
      <c r="E60" s="114"/>
      <c r="F60" s="114"/>
      <c r="G60" s="114"/>
      <c r="H60" s="114"/>
      <c r="I60" s="114"/>
      <c r="J60" s="114"/>
      <c r="K60" s="114"/>
    </row>
    <row r="61" spans="1:11" x14ac:dyDescent="0.35">
      <c r="A61" s="143"/>
      <c r="B61" s="114"/>
      <c r="C61" s="114"/>
      <c r="D61" s="114"/>
      <c r="E61" s="114"/>
      <c r="F61" s="114"/>
      <c r="G61" s="114"/>
      <c r="H61" s="114"/>
      <c r="I61" s="114"/>
      <c r="J61" s="114"/>
      <c r="K61" s="114"/>
    </row>
    <row r="62" spans="1:11" x14ac:dyDescent="0.35">
      <c r="A62" s="143"/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x14ac:dyDescent="0.35">
      <c r="A63" s="144"/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</sheetData>
  <mergeCells count="6">
    <mergeCell ref="J14:J15"/>
    <mergeCell ref="K14:K15"/>
    <mergeCell ref="A14:A15"/>
    <mergeCell ref="G14:G15"/>
    <mergeCell ref="H14:H15"/>
    <mergeCell ref="I14:I1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G11" sqref="G11:G43"/>
    </sheetView>
  </sheetViews>
  <sheetFormatPr defaultRowHeight="14.5" x14ac:dyDescent="0.35"/>
  <cols>
    <col min="2" max="2" width="10.81640625" customWidth="1"/>
    <col min="3" max="3" width="13.1796875" customWidth="1"/>
    <col min="4" max="4" width="22.81640625" customWidth="1"/>
    <col min="5" max="5" width="14.453125" customWidth="1"/>
    <col min="6" max="6" width="11.26953125" customWidth="1"/>
    <col min="7" max="7" width="13.81640625" customWidth="1"/>
    <col min="8" max="8" width="14.1796875" customWidth="1"/>
    <col min="9" max="9" width="11.81640625" customWidth="1"/>
    <col min="10" max="10" width="18.7265625" customWidth="1"/>
  </cols>
  <sheetData>
    <row r="1" spans="1:10" ht="15.5" x14ac:dyDescent="0.35">
      <c r="A1" s="13" t="s">
        <v>33</v>
      </c>
    </row>
    <row r="4" spans="1:10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</row>
    <row r="5" spans="1:10" ht="15" x14ac:dyDescent="0.35">
      <c r="A5" s="305" t="s">
        <v>86</v>
      </c>
      <c r="B5" s="305"/>
      <c r="C5" s="305"/>
      <c r="D5" s="305"/>
      <c r="E5" s="305"/>
      <c r="F5" s="305"/>
      <c r="G5" s="305"/>
      <c r="H5" s="305"/>
      <c r="I5" s="305"/>
    </row>
    <row r="6" spans="1:10" ht="15.5" x14ac:dyDescent="0.35">
      <c r="A6" s="8"/>
    </row>
    <row r="7" spans="1:10" ht="15" x14ac:dyDescent="0.35">
      <c r="A7" s="305" t="s">
        <v>87</v>
      </c>
      <c r="B7" s="305"/>
      <c r="C7" s="305"/>
      <c r="D7" s="305"/>
      <c r="E7" s="305"/>
      <c r="F7" s="305"/>
      <c r="G7" s="305"/>
      <c r="H7" s="305"/>
      <c r="I7" s="305"/>
    </row>
    <row r="8" spans="1:10" ht="16" thickBot="1" x14ac:dyDescent="0.4">
      <c r="A8" s="8"/>
    </row>
    <row r="9" spans="1:10" ht="32.25" customHeight="1" thickTop="1" x14ac:dyDescent="0.35">
      <c r="A9" s="24" t="s">
        <v>37</v>
      </c>
      <c r="B9" s="309" t="s">
        <v>49</v>
      </c>
      <c r="C9" s="311" t="s">
        <v>39</v>
      </c>
      <c r="D9" s="317" t="s">
        <v>66</v>
      </c>
      <c r="E9" s="313" t="s">
        <v>92</v>
      </c>
      <c r="F9" s="309" t="s">
        <v>41</v>
      </c>
      <c r="G9" s="309" t="s">
        <v>42</v>
      </c>
      <c r="H9" s="309" t="s">
        <v>43</v>
      </c>
      <c r="I9" s="309" t="s">
        <v>44</v>
      </c>
      <c r="J9" s="309" t="s">
        <v>45</v>
      </c>
    </row>
    <row r="10" spans="1:10" ht="19.5" customHeight="1" thickBot="1" x14ac:dyDescent="0.4">
      <c r="A10" s="25"/>
      <c r="B10" s="316"/>
      <c r="C10" s="318"/>
      <c r="D10" s="317"/>
      <c r="E10" s="319"/>
      <c r="F10" s="316"/>
      <c r="G10" s="316"/>
      <c r="H10" s="316"/>
      <c r="I10" s="316"/>
      <c r="J10" s="316"/>
    </row>
    <row r="11" spans="1:10" ht="19" thickTop="1" thickBot="1" x14ac:dyDescent="0.45">
      <c r="A11" s="64" t="s">
        <v>0</v>
      </c>
      <c r="B11" s="112">
        <v>94</v>
      </c>
      <c r="C11" s="81">
        <v>49.4</v>
      </c>
      <c r="D11" s="111"/>
      <c r="E11" s="88"/>
      <c r="F11" s="62">
        <f>100-B11</f>
        <v>6</v>
      </c>
      <c r="G11" s="74">
        <f>SUM(B11+C11+E11)</f>
        <v>143.4</v>
      </c>
      <c r="H11" s="74">
        <f>RANK(G11,$G$11:$G$43,0)</f>
        <v>30</v>
      </c>
      <c r="I11" s="74">
        <f>RANK(G11,$G$11:$G$21,0)</f>
        <v>10</v>
      </c>
      <c r="J11" s="90"/>
    </row>
    <row r="12" spans="1:10" ht="18.5" thickBot="1" x14ac:dyDescent="0.45">
      <c r="A12" s="64" t="s">
        <v>1</v>
      </c>
      <c r="B12" s="112">
        <v>100</v>
      </c>
      <c r="C12" s="81">
        <v>49.6</v>
      </c>
      <c r="D12" s="111"/>
      <c r="E12" s="88"/>
      <c r="F12" s="62">
        <f t="shared" ref="F12:F43" si="0">100-B12</f>
        <v>0</v>
      </c>
      <c r="G12" s="74">
        <f t="shared" ref="G12:G43" si="1">SUM(B12+C12+E12)</f>
        <v>149.6</v>
      </c>
      <c r="H12" s="74">
        <f t="shared" ref="H12:H43" si="2">RANK(G12,$G$11:$G$43,0)</f>
        <v>18</v>
      </c>
      <c r="I12" s="74">
        <f t="shared" ref="I12:I21" si="3">RANK(G12,$G$11:$G$21,0)</f>
        <v>6</v>
      </c>
      <c r="J12" s="38"/>
    </row>
    <row r="13" spans="1:10" ht="18.5" thickBot="1" x14ac:dyDescent="0.45">
      <c r="A13" s="64" t="s">
        <v>2</v>
      </c>
      <c r="B13" s="112">
        <v>100</v>
      </c>
      <c r="C13" s="81">
        <v>49.8</v>
      </c>
      <c r="D13" s="111"/>
      <c r="E13" s="88"/>
      <c r="F13" s="62">
        <f t="shared" si="0"/>
        <v>0</v>
      </c>
      <c r="G13" s="74">
        <f t="shared" si="1"/>
        <v>149.80000000000001</v>
      </c>
      <c r="H13" s="74">
        <f t="shared" si="2"/>
        <v>15</v>
      </c>
      <c r="I13" s="74">
        <f t="shared" si="3"/>
        <v>4</v>
      </c>
      <c r="J13" s="38"/>
    </row>
    <row r="14" spans="1:10" ht="18.5" thickBot="1" x14ac:dyDescent="0.45">
      <c r="A14" s="64" t="s">
        <v>3</v>
      </c>
      <c r="B14" s="112">
        <v>100</v>
      </c>
      <c r="C14" s="81">
        <v>49.6</v>
      </c>
      <c r="D14" s="111"/>
      <c r="E14" s="88"/>
      <c r="F14" s="62">
        <f t="shared" si="0"/>
        <v>0</v>
      </c>
      <c r="G14" s="74">
        <f t="shared" si="1"/>
        <v>149.6</v>
      </c>
      <c r="H14" s="74">
        <f t="shared" si="2"/>
        <v>18</v>
      </c>
      <c r="I14" s="74">
        <f t="shared" si="3"/>
        <v>6</v>
      </c>
      <c r="J14" s="38"/>
    </row>
    <row r="15" spans="1:10" ht="18.5" thickBot="1" x14ac:dyDescent="0.45">
      <c r="A15" s="64" t="s">
        <v>4</v>
      </c>
      <c r="B15" s="112">
        <v>100</v>
      </c>
      <c r="C15" s="81">
        <v>50</v>
      </c>
      <c r="D15" s="111"/>
      <c r="E15" s="88"/>
      <c r="F15" s="62">
        <f t="shared" si="0"/>
        <v>0</v>
      </c>
      <c r="G15" s="74">
        <f t="shared" si="1"/>
        <v>150</v>
      </c>
      <c r="H15" s="74">
        <f t="shared" si="2"/>
        <v>6</v>
      </c>
      <c r="I15" s="74">
        <f t="shared" si="3"/>
        <v>1</v>
      </c>
      <c r="J15" s="38" t="s">
        <v>58</v>
      </c>
    </row>
    <row r="16" spans="1:10" ht="18.5" thickBot="1" x14ac:dyDescent="0.45">
      <c r="A16" s="64" t="s">
        <v>5</v>
      </c>
      <c r="B16" s="112">
        <v>100</v>
      </c>
      <c r="C16" s="81">
        <v>50</v>
      </c>
      <c r="D16" s="111"/>
      <c r="E16" s="88"/>
      <c r="F16" s="62">
        <f t="shared" si="0"/>
        <v>0</v>
      </c>
      <c r="G16" s="74">
        <f t="shared" si="1"/>
        <v>150</v>
      </c>
      <c r="H16" s="74">
        <f t="shared" si="2"/>
        <v>6</v>
      </c>
      <c r="I16" s="74">
        <f t="shared" si="3"/>
        <v>1</v>
      </c>
      <c r="J16" s="38" t="s">
        <v>58</v>
      </c>
    </row>
    <row r="17" spans="1:10" ht="18.5" thickBot="1" x14ac:dyDescent="0.45">
      <c r="A17" s="64" t="s">
        <v>6</v>
      </c>
      <c r="B17" s="112">
        <v>100</v>
      </c>
      <c r="C17" s="81">
        <v>50</v>
      </c>
      <c r="D17" s="111"/>
      <c r="E17" s="88"/>
      <c r="F17" s="62">
        <f t="shared" si="0"/>
        <v>0</v>
      </c>
      <c r="G17" s="74">
        <f t="shared" si="1"/>
        <v>150</v>
      </c>
      <c r="H17" s="74">
        <f t="shared" si="2"/>
        <v>6</v>
      </c>
      <c r="I17" s="74">
        <f t="shared" si="3"/>
        <v>1</v>
      </c>
      <c r="J17" s="38"/>
    </row>
    <row r="18" spans="1:10" ht="18.5" thickBot="1" x14ac:dyDescent="0.45">
      <c r="A18" s="64" t="s">
        <v>7</v>
      </c>
      <c r="B18" s="112">
        <v>100</v>
      </c>
      <c r="C18" s="81">
        <v>49.8</v>
      </c>
      <c r="D18" s="111"/>
      <c r="E18" s="88"/>
      <c r="F18" s="62">
        <f t="shared" si="0"/>
        <v>0</v>
      </c>
      <c r="G18" s="74">
        <f t="shared" si="1"/>
        <v>149.80000000000001</v>
      </c>
      <c r="H18" s="74">
        <f t="shared" si="2"/>
        <v>15</v>
      </c>
      <c r="I18" s="74">
        <f t="shared" si="3"/>
        <v>4</v>
      </c>
      <c r="J18" s="38"/>
    </row>
    <row r="19" spans="1:10" ht="18.5" thickBot="1" x14ac:dyDescent="0.45">
      <c r="A19" s="64" t="s">
        <v>8</v>
      </c>
      <c r="B19" s="112">
        <v>99</v>
      </c>
      <c r="C19" s="81">
        <v>50</v>
      </c>
      <c r="D19" s="111"/>
      <c r="E19" s="88"/>
      <c r="F19" s="62">
        <f t="shared" si="0"/>
        <v>1</v>
      </c>
      <c r="G19" s="74">
        <f t="shared" si="1"/>
        <v>149</v>
      </c>
      <c r="H19" s="74">
        <f t="shared" si="2"/>
        <v>23</v>
      </c>
      <c r="I19" s="74">
        <f t="shared" si="3"/>
        <v>8</v>
      </c>
      <c r="J19" s="38"/>
    </row>
    <row r="20" spans="1:10" ht="18.5" thickBot="1" x14ac:dyDescent="0.45">
      <c r="A20" s="64" t="s">
        <v>9</v>
      </c>
      <c r="B20" s="112">
        <v>97</v>
      </c>
      <c r="C20" s="81">
        <v>49.8</v>
      </c>
      <c r="D20" s="111"/>
      <c r="E20" s="88"/>
      <c r="F20" s="62">
        <f t="shared" si="0"/>
        <v>3</v>
      </c>
      <c r="G20" s="74">
        <f t="shared" si="1"/>
        <v>146.80000000000001</v>
      </c>
      <c r="H20" s="74">
        <f t="shared" si="2"/>
        <v>29</v>
      </c>
      <c r="I20" s="74">
        <f t="shared" si="3"/>
        <v>9</v>
      </c>
      <c r="J20" s="38"/>
    </row>
    <row r="21" spans="1:10" ht="30" thickBot="1" x14ac:dyDescent="0.45">
      <c r="A21" s="64" t="s">
        <v>10</v>
      </c>
      <c r="B21" s="112">
        <v>98</v>
      </c>
      <c r="C21" s="81">
        <v>43.6</v>
      </c>
      <c r="D21" s="111" t="s">
        <v>88</v>
      </c>
      <c r="E21" s="88"/>
      <c r="F21" s="62">
        <f t="shared" si="0"/>
        <v>2</v>
      </c>
      <c r="G21" s="74">
        <f t="shared" si="1"/>
        <v>141.6</v>
      </c>
      <c r="H21" s="74">
        <f t="shared" si="2"/>
        <v>32</v>
      </c>
      <c r="I21" s="74">
        <f t="shared" si="3"/>
        <v>11</v>
      </c>
      <c r="J21" s="38"/>
    </row>
    <row r="22" spans="1:10" ht="18.5" thickBot="1" x14ac:dyDescent="0.45">
      <c r="A22" s="65" t="s">
        <v>11</v>
      </c>
      <c r="B22" s="112">
        <v>100</v>
      </c>
      <c r="C22" s="82">
        <v>49.6</v>
      </c>
      <c r="D22" s="111"/>
      <c r="E22" s="93"/>
      <c r="F22" s="62">
        <f t="shared" si="0"/>
        <v>0</v>
      </c>
      <c r="G22" s="74">
        <f t="shared" si="1"/>
        <v>149.6</v>
      </c>
      <c r="H22" s="77">
        <f t="shared" si="2"/>
        <v>18</v>
      </c>
      <c r="I22" s="77">
        <f>RANK(G22,$G$22:$G$29,0)</f>
        <v>6</v>
      </c>
      <c r="J22" s="95"/>
    </row>
    <row r="23" spans="1:10" ht="18.5" thickBot="1" x14ac:dyDescent="0.45">
      <c r="A23" s="66" t="s">
        <v>12</v>
      </c>
      <c r="B23" s="112">
        <v>100</v>
      </c>
      <c r="C23" s="82">
        <v>49.6</v>
      </c>
      <c r="D23" s="111"/>
      <c r="E23" s="93">
        <v>10</v>
      </c>
      <c r="F23" s="62">
        <f t="shared" si="0"/>
        <v>0</v>
      </c>
      <c r="G23" s="74">
        <f t="shared" si="1"/>
        <v>159.6</v>
      </c>
      <c r="H23" s="77">
        <f t="shared" si="2"/>
        <v>2</v>
      </c>
      <c r="I23" s="77">
        <f t="shared" ref="I23:I29" si="4">RANK(G23,$G$22:$G$29,0)</f>
        <v>2</v>
      </c>
      <c r="J23" s="39"/>
    </row>
    <row r="24" spans="1:10" ht="18.5" thickBot="1" x14ac:dyDescent="0.45">
      <c r="A24" s="66" t="s">
        <v>13</v>
      </c>
      <c r="B24" s="112">
        <v>98</v>
      </c>
      <c r="C24" s="82">
        <v>49.8</v>
      </c>
      <c r="D24" s="111"/>
      <c r="E24" s="93">
        <v>10</v>
      </c>
      <c r="F24" s="62">
        <f t="shared" si="0"/>
        <v>2</v>
      </c>
      <c r="G24" s="74">
        <f t="shared" si="1"/>
        <v>157.80000000000001</v>
      </c>
      <c r="H24" s="77">
        <f t="shared" si="2"/>
        <v>4</v>
      </c>
      <c r="I24" s="77">
        <f t="shared" si="4"/>
        <v>4</v>
      </c>
      <c r="J24" s="39"/>
    </row>
    <row r="25" spans="1:10" ht="18.5" thickBot="1" x14ac:dyDescent="0.45">
      <c r="A25" s="66" t="s">
        <v>14</v>
      </c>
      <c r="B25" s="112">
        <v>97</v>
      </c>
      <c r="C25" s="82">
        <v>49.2</v>
      </c>
      <c r="D25" s="111"/>
      <c r="E25" s="93">
        <v>12</v>
      </c>
      <c r="F25" s="62">
        <f t="shared" si="0"/>
        <v>3</v>
      </c>
      <c r="G25" s="74">
        <f t="shared" si="1"/>
        <v>158.19999999999999</v>
      </c>
      <c r="H25" s="77">
        <f t="shared" si="2"/>
        <v>3</v>
      </c>
      <c r="I25" s="77">
        <f t="shared" si="4"/>
        <v>3</v>
      </c>
      <c r="J25" s="39"/>
    </row>
    <row r="26" spans="1:10" ht="18.5" thickBot="1" x14ac:dyDescent="0.45">
      <c r="A26" s="66" t="s">
        <v>15</v>
      </c>
      <c r="B26" s="112">
        <v>97</v>
      </c>
      <c r="C26" s="82">
        <v>48.4</v>
      </c>
      <c r="D26" s="111"/>
      <c r="E26" s="93">
        <v>12</v>
      </c>
      <c r="F26" s="62">
        <f t="shared" si="0"/>
        <v>3</v>
      </c>
      <c r="G26" s="74">
        <f t="shared" si="1"/>
        <v>157.4</v>
      </c>
      <c r="H26" s="77">
        <f t="shared" si="2"/>
        <v>5</v>
      </c>
      <c r="I26" s="77">
        <f t="shared" si="4"/>
        <v>5</v>
      </c>
      <c r="J26" s="39"/>
    </row>
    <row r="27" spans="1:10" ht="18.5" thickBot="1" x14ac:dyDescent="0.45">
      <c r="A27" s="65" t="s">
        <v>16</v>
      </c>
      <c r="B27" s="112">
        <v>100</v>
      </c>
      <c r="C27" s="82">
        <v>48.6</v>
      </c>
      <c r="D27" s="111"/>
      <c r="E27" s="93"/>
      <c r="F27" s="62">
        <f t="shared" si="0"/>
        <v>0</v>
      </c>
      <c r="G27" s="74">
        <f t="shared" si="1"/>
        <v>148.6</v>
      </c>
      <c r="H27" s="77">
        <f t="shared" si="2"/>
        <v>24</v>
      </c>
      <c r="I27" s="77">
        <f t="shared" si="4"/>
        <v>7</v>
      </c>
      <c r="J27" s="39"/>
    </row>
    <row r="28" spans="1:10" ht="18.5" thickBot="1" x14ac:dyDescent="0.45">
      <c r="A28" s="65" t="s">
        <v>17</v>
      </c>
      <c r="B28" s="112">
        <v>100</v>
      </c>
      <c r="C28" s="82">
        <v>49.8</v>
      </c>
      <c r="D28" s="111"/>
      <c r="E28" s="93">
        <v>10</v>
      </c>
      <c r="F28" s="62">
        <f t="shared" si="0"/>
        <v>0</v>
      </c>
      <c r="G28" s="74">
        <f t="shared" si="1"/>
        <v>159.80000000000001</v>
      </c>
      <c r="H28" s="77">
        <f t="shared" si="2"/>
        <v>1</v>
      </c>
      <c r="I28" s="77">
        <f t="shared" si="4"/>
        <v>1</v>
      </c>
      <c r="J28" s="39" t="s">
        <v>58</v>
      </c>
    </row>
    <row r="29" spans="1:10" ht="18.5" thickBot="1" x14ac:dyDescent="0.45">
      <c r="A29" s="65" t="s">
        <v>18</v>
      </c>
      <c r="B29" s="112">
        <v>100</v>
      </c>
      <c r="C29" s="82">
        <v>0</v>
      </c>
      <c r="D29" s="111"/>
      <c r="E29" s="93">
        <v>10</v>
      </c>
      <c r="F29" s="62">
        <f t="shared" si="0"/>
        <v>0</v>
      </c>
      <c r="G29" s="74">
        <f t="shared" si="1"/>
        <v>110</v>
      </c>
      <c r="H29" s="77">
        <f t="shared" si="2"/>
        <v>33</v>
      </c>
      <c r="I29" s="77">
        <f t="shared" si="4"/>
        <v>8</v>
      </c>
      <c r="J29" s="39"/>
    </row>
    <row r="30" spans="1:10" ht="18.5" thickBot="1" x14ac:dyDescent="0.45">
      <c r="A30" s="67" t="s">
        <v>19</v>
      </c>
      <c r="B30" s="112">
        <v>100</v>
      </c>
      <c r="C30" s="83">
        <v>50</v>
      </c>
      <c r="D30" s="111"/>
      <c r="E30" s="97"/>
      <c r="F30" s="62">
        <f t="shared" si="0"/>
        <v>0</v>
      </c>
      <c r="G30" s="74">
        <f t="shared" si="1"/>
        <v>150</v>
      </c>
      <c r="H30" s="78">
        <f t="shared" si="2"/>
        <v>6</v>
      </c>
      <c r="I30" s="78">
        <f>RANK(G30,$G$30:$G$36,0)</f>
        <v>1</v>
      </c>
      <c r="J30" s="99" t="s">
        <v>58</v>
      </c>
    </row>
    <row r="31" spans="1:10" ht="18.5" thickBot="1" x14ac:dyDescent="0.45">
      <c r="A31" s="67" t="s">
        <v>20</v>
      </c>
      <c r="B31" s="112">
        <v>100</v>
      </c>
      <c r="C31" s="83">
        <v>50</v>
      </c>
      <c r="D31" s="111"/>
      <c r="E31" s="97"/>
      <c r="F31" s="62">
        <f t="shared" si="0"/>
        <v>0</v>
      </c>
      <c r="G31" s="74">
        <f t="shared" si="1"/>
        <v>150</v>
      </c>
      <c r="H31" s="78">
        <f t="shared" si="2"/>
        <v>6</v>
      </c>
      <c r="I31" s="78">
        <f t="shared" ref="I31:I36" si="5">RANK(G31,$G$30:$G$36,0)</f>
        <v>1</v>
      </c>
      <c r="J31" s="40" t="s">
        <v>58</v>
      </c>
    </row>
    <row r="32" spans="1:10" ht="18.5" thickBot="1" x14ac:dyDescent="0.45">
      <c r="A32" s="67" t="s">
        <v>21</v>
      </c>
      <c r="B32" s="112">
        <v>100</v>
      </c>
      <c r="C32" s="83">
        <v>49.6</v>
      </c>
      <c r="D32" s="111"/>
      <c r="E32" s="97"/>
      <c r="F32" s="62">
        <f t="shared" si="0"/>
        <v>0</v>
      </c>
      <c r="G32" s="74">
        <f t="shared" si="1"/>
        <v>149.6</v>
      </c>
      <c r="H32" s="78">
        <f t="shared" si="2"/>
        <v>18</v>
      </c>
      <c r="I32" s="78">
        <f t="shared" si="5"/>
        <v>6</v>
      </c>
      <c r="J32" s="40"/>
    </row>
    <row r="33" spans="1:10" ht="18.5" thickBot="1" x14ac:dyDescent="0.45">
      <c r="A33" s="67" t="s">
        <v>22</v>
      </c>
      <c r="B33" s="112">
        <v>100</v>
      </c>
      <c r="C33" s="83">
        <v>48</v>
      </c>
      <c r="D33" s="111"/>
      <c r="E33" s="97">
        <v>2</v>
      </c>
      <c r="F33" s="62">
        <f t="shared" si="0"/>
        <v>0</v>
      </c>
      <c r="G33" s="74">
        <f t="shared" si="1"/>
        <v>150</v>
      </c>
      <c r="H33" s="78">
        <f t="shared" si="2"/>
        <v>6</v>
      </c>
      <c r="I33" s="78">
        <f t="shared" si="5"/>
        <v>1</v>
      </c>
      <c r="J33" s="40" t="s">
        <v>58</v>
      </c>
    </row>
    <row r="34" spans="1:10" ht="18.5" thickBot="1" x14ac:dyDescent="0.45">
      <c r="A34" s="67" t="s">
        <v>23</v>
      </c>
      <c r="B34" s="112">
        <v>100</v>
      </c>
      <c r="C34" s="83">
        <v>50</v>
      </c>
      <c r="D34" s="111"/>
      <c r="E34" s="97"/>
      <c r="F34" s="62">
        <f t="shared" si="0"/>
        <v>0</v>
      </c>
      <c r="G34" s="74">
        <f t="shared" si="1"/>
        <v>150</v>
      </c>
      <c r="H34" s="78">
        <f t="shared" si="2"/>
        <v>6</v>
      </c>
      <c r="I34" s="78">
        <f t="shared" si="5"/>
        <v>1</v>
      </c>
      <c r="J34" s="40" t="s">
        <v>58</v>
      </c>
    </row>
    <row r="35" spans="1:10" ht="18.5" thickBot="1" x14ac:dyDescent="0.45">
      <c r="A35" s="67" t="s">
        <v>24</v>
      </c>
      <c r="B35" s="112">
        <v>100</v>
      </c>
      <c r="C35" s="83">
        <v>48</v>
      </c>
      <c r="D35" s="111"/>
      <c r="E35" s="97"/>
      <c r="F35" s="62">
        <f t="shared" si="0"/>
        <v>0</v>
      </c>
      <c r="G35" s="74">
        <f t="shared" si="1"/>
        <v>148</v>
      </c>
      <c r="H35" s="78">
        <f t="shared" si="2"/>
        <v>25</v>
      </c>
      <c r="I35" s="78">
        <f t="shared" si="5"/>
        <v>7</v>
      </c>
      <c r="J35" s="40"/>
    </row>
    <row r="36" spans="1:10" ht="18.5" thickBot="1" x14ac:dyDescent="0.45">
      <c r="A36" s="67" t="s">
        <v>25</v>
      </c>
      <c r="B36" s="112">
        <v>100</v>
      </c>
      <c r="C36" s="83">
        <v>49.8</v>
      </c>
      <c r="D36" s="111"/>
      <c r="E36" s="97"/>
      <c r="F36" s="62">
        <f t="shared" si="0"/>
        <v>0</v>
      </c>
      <c r="G36" s="74">
        <f t="shared" si="1"/>
        <v>149.80000000000001</v>
      </c>
      <c r="H36" s="78">
        <f t="shared" si="2"/>
        <v>15</v>
      </c>
      <c r="I36" s="78">
        <f t="shared" si="5"/>
        <v>5</v>
      </c>
      <c r="J36" s="40"/>
    </row>
    <row r="37" spans="1:10" ht="18.5" thickBot="1" x14ac:dyDescent="0.45">
      <c r="A37" s="100" t="s">
        <v>26</v>
      </c>
      <c r="B37" s="112">
        <v>99</v>
      </c>
      <c r="C37" s="102">
        <v>48</v>
      </c>
      <c r="D37" s="111" t="s">
        <v>91</v>
      </c>
      <c r="E37" s="104"/>
      <c r="F37" s="62">
        <f t="shared" si="0"/>
        <v>1</v>
      </c>
      <c r="G37" s="74">
        <f t="shared" si="1"/>
        <v>147</v>
      </c>
      <c r="H37" s="74">
        <f t="shared" si="2"/>
        <v>28</v>
      </c>
      <c r="I37" s="106">
        <f>RANK(G37,$G$37:$G$43,0)</f>
        <v>6</v>
      </c>
      <c r="J37" s="107"/>
    </row>
    <row r="38" spans="1:10" ht="18.5" thickBot="1" x14ac:dyDescent="0.45">
      <c r="A38" s="100" t="s">
        <v>27</v>
      </c>
      <c r="B38" s="112">
        <v>100</v>
      </c>
      <c r="C38" s="102">
        <v>47.8</v>
      </c>
      <c r="D38" s="111" t="s">
        <v>90</v>
      </c>
      <c r="E38" s="104"/>
      <c r="F38" s="62">
        <f t="shared" si="0"/>
        <v>0</v>
      </c>
      <c r="G38" s="74">
        <f t="shared" si="1"/>
        <v>147.80000000000001</v>
      </c>
      <c r="H38" s="74">
        <f t="shared" si="2"/>
        <v>26</v>
      </c>
      <c r="I38" s="106">
        <f t="shared" ref="I38:I43" si="6">RANK(G38,$G$37:$G$43,0)</f>
        <v>4</v>
      </c>
      <c r="J38" s="108"/>
    </row>
    <row r="39" spans="1:10" ht="18.5" thickBot="1" x14ac:dyDescent="0.45">
      <c r="A39" s="100" t="s">
        <v>28</v>
      </c>
      <c r="B39" s="112">
        <v>98</v>
      </c>
      <c r="C39" s="102">
        <v>49.8</v>
      </c>
      <c r="D39" s="111"/>
      <c r="E39" s="104"/>
      <c r="F39" s="62">
        <f t="shared" si="0"/>
        <v>2</v>
      </c>
      <c r="G39" s="74">
        <f t="shared" si="1"/>
        <v>147.80000000000001</v>
      </c>
      <c r="H39" s="74">
        <f t="shared" si="2"/>
        <v>26</v>
      </c>
      <c r="I39" s="106">
        <f t="shared" si="6"/>
        <v>4</v>
      </c>
      <c r="J39" s="108"/>
    </row>
    <row r="40" spans="1:10" ht="18.5" thickBot="1" x14ac:dyDescent="0.45">
      <c r="A40" s="100" t="s">
        <v>29</v>
      </c>
      <c r="B40" s="112">
        <v>100</v>
      </c>
      <c r="C40" s="102">
        <v>49.2</v>
      </c>
      <c r="D40" s="111"/>
      <c r="E40" s="104"/>
      <c r="F40" s="62">
        <f t="shared" si="0"/>
        <v>0</v>
      </c>
      <c r="G40" s="74">
        <f t="shared" si="1"/>
        <v>149.19999999999999</v>
      </c>
      <c r="H40" s="74">
        <f t="shared" si="2"/>
        <v>22</v>
      </c>
      <c r="I40" s="106">
        <f t="shared" si="6"/>
        <v>3</v>
      </c>
      <c r="J40" s="108"/>
    </row>
    <row r="41" spans="1:10" ht="18.5" thickBot="1" x14ac:dyDescent="0.45">
      <c r="A41" s="100" t="s">
        <v>30</v>
      </c>
      <c r="B41" s="112">
        <v>94</v>
      </c>
      <c r="C41" s="102">
        <v>48</v>
      </c>
      <c r="D41" s="111" t="s">
        <v>89</v>
      </c>
      <c r="E41" s="104"/>
      <c r="F41" s="62">
        <f t="shared" si="0"/>
        <v>6</v>
      </c>
      <c r="G41" s="74">
        <f t="shared" si="1"/>
        <v>142</v>
      </c>
      <c r="H41" s="74">
        <f t="shared" si="2"/>
        <v>31</v>
      </c>
      <c r="I41" s="106">
        <f t="shared" si="6"/>
        <v>7</v>
      </c>
      <c r="J41" s="108"/>
    </row>
    <row r="42" spans="1:10" ht="18.5" thickBot="1" x14ac:dyDescent="0.45">
      <c r="A42" s="100" t="s">
        <v>31</v>
      </c>
      <c r="B42" s="112">
        <v>100</v>
      </c>
      <c r="C42" s="102">
        <v>50</v>
      </c>
      <c r="D42" s="111"/>
      <c r="E42" s="104"/>
      <c r="F42" s="62">
        <f t="shared" si="0"/>
        <v>0</v>
      </c>
      <c r="G42" s="74">
        <f t="shared" si="1"/>
        <v>150</v>
      </c>
      <c r="H42" s="74">
        <f t="shared" si="2"/>
        <v>6</v>
      </c>
      <c r="I42" s="106">
        <f t="shared" si="6"/>
        <v>1</v>
      </c>
      <c r="J42" s="108" t="s">
        <v>58</v>
      </c>
    </row>
    <row r="43" spans="1:10" ht="18.5" thickBot="1" x14ac:dyDescent="0.45">
      <c r="A43" s="109" t="s">
        <v>32</v>
      </c>
      <c r="B43" s="112">
        <v>100</v>
      </c>
      <c r="C43" s="102">
        <v>50</v>
      </c>
      <c r="D43" s="111"/>
      <c r="E43" s="104"/>
      <c r="F43" s="62">
        <f t="shared" si="0"/>
        <v>0</v>
      </c>
      <c r="G43" s="74">
        <f t="shared" si="1"/>
        <v>150</v>
      </c>
      <c r="H43" s="74">
        <f t="shared" si="2"/>
        <v>6</v>
      </c>
      <c r="I43" s="106">
        <f t="shared" si="6"/>
        <v>1</v>
      </c>
      <c r="J43" s="107" t="s">
        <v>58</v>
      </c>
    </row>
    <row r="44" spans="1:10" ht="15" thickTop="1" x14ac:dyDescent="0.35">
      <c r="B44" s="148"/>
    </row>
    <row r="48" spans="1:10" ht="15.5" x14ac:dyDescent="0.35">
      <c r="A48" s="8"/>
    </row>
    <row r="49" spans="1:1" ht="15.5" x14ac:dyDescent="0.35">
      <c r="A49" s="13"/>
    </row>
    <row r="50" spans="1:1" ht="15.5" x14ac:dyDescent="0.35">
      <c r="A50" s="13"/>
    </row>
    <row r="51" spans="1:1" ht="15.5" x14ac:dyDescent="0.35">
      <c r="A51" s="13"/>
    </row>
    <row r="52" spans="1:1" ht="15.5" x14ac:dyDescent="0.35">
      <c r="A52" s="13"/>
    </row>
    <row r="53" spans="1:1" ht="15.5" x14ac:dyDescent="0.35">
      <c r="A53" s="13"/>
    </row>
    <row r="54" spans="1:1" ht="15.5" x14ac:dyDescent="0.35">
      <c r="A54" s="13"/>
    </row>
    <row r="55" spans="1:1" ht="15.5" x14ac:dyDescent="0.35">
      <c r="A55" s="13"/>
    </row>
    <row r="56" spans="1:1" x14ac:dyDescent="0.35">
      <c r="A56" s="7"/>
    </row>
  </sheetData>
  <mergeCells count="12">
    <mergeCell ref="I9:I10"/>
    <mergeCell ref="J9:J10"/>
    <mergeCell ref="A4:I4"/>
    <mergeCell ref="A5:I5"/>
    <mergeCell ref="A7:I7"/>
    <mergeCell ref="B9:B10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6"/>
  <sheetViews>
    <sheetView topLeftCell="A26" workbookViewId="0">
      <selection activeCell="G11" sqref="G11:G43"/>
    </sheetView>
  </sheetViews>
  <sheetFormatPr defaultRowHeight="14.5" x14ac:dyDescent="0.35"/>
  <cols>
    <col min="2" max="2" width="10.81640625" customWidth="1"/>
    <col min="3" max="3" width="13.1796875" customWidth="1"/>
    <col min="4" max="5" width="22.81640625" customWidth="1"/>
    <col min="6" max="7" width="14.453125" customWidth="1"/>
    <col min="8" max="8" width="11.26953125" customWidth="1"/>
    <col min="9" max="9" width="13.81640625" customWidth="1"/>
    <col min="10" max="10" width="14.1796875" customWidth="1"/>
    <col min="11" max="11" width="11.81640625" customWidth="1"/>
    <col min="12" max="12" width="18.7265625" customWidth="1"/>
  </cols>
  <sheetData>
    <row r="1" spans="1:12" ht="15.5" x14ac:dyDescent="0.35">
      <c r="A1" s="13" t="s">
        <v>33</v>
      </c>
    </row>
    <row r="4" spans="1:12" ht="15" x14ac:dyDescent="0.35">
      <c r="A4" s="304" t="s">
        <v>34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spans="1:12" ht="15" x14ac:dyDescent="0.35">
      <c r="A5" s="305" t="s">
        <v>104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2" ht="15.5" x14ac:dyDescent="0.35">
      <c r="A6" s="8"/>
    </row>
    <row r="7" spans="1:12" ht="15" x14ac:dyDescent="0.35">
      <c r="A7" s="305" t="s">
        <v>105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</row>
    <row r="8" spans="1:12" ht="16" thickBot="1" x14ac:dyDescent="0.4">
      <c r="A8" s="8"/>
    </row>
    <row r="9" spans="1:12" ht="32.25" customHeight="1" thickTop="1" x14ac:dyDescent="0.35">
      <c r="A9" s="24" t="s">
        <v>37</v>
      </c>
      <c r="B9" s="309" t="s">
        <v>49</v>
      </c>
      <c r="C9" s="311" t="s">
        <v>39</v>
      </c>
      <c r="D9" s="317" t="s">
        <v>66</v>
      </c>
      <c r="E9" s="150"/>
      <c r="F9" s="313" t="s">
        <v>101</v>
      </c>
      <c r="G9" s="9"/>
      <c r="H9" s="309" t="s">
        <v>41</v>
      </c>
      <c r="I9" s="309" t="s">
        <v>42</v>
      </c>
      <c r="J9" s="309" t="s">
        <v>43</v>
      </c>
      <c r="K9" s="309" t="s">
        <v>44</v>
      </c>
      <c r="L9" s="309" t="s">
        <v>45</v>
      </c>
    </row>
    <row r="10" spans="1:12" ht="19.5" customHeight="1" thickBot="1" x14ac:dyDescent="0.4">
      <c r="A10" s="25"/>
      <c r="B10" s="316"/>
      <c r="C10" s="318"/>
      <c r="D10" s="317"/>
      <c r="E10" s="150"/>
      <c r="F10" s="319"/>
      <c r="G10" s="149"/>
      <c r="H10" s="316"/>
      <c r="I10" s="316"/>
      <c r="J10" s="316"/>
      <c r="K10" s="316"/>
      <c r="L10" s="316"/>
    </row>
    <row r="11" spans="1:12" ht="19" thickTop="1" thickBot="1" x14ac:dyDescent="0.45">
      <c r="A11" s="64" t="s">
        <v>0</v>
      </c>
      <c r="B11" s="112">
        <f>100-H11</f>
        <v>94</v>
      </c>
      <c r="C11" s="81">
        <v>45.2</v>
      </c>
      <c r="D11" s="111" t="s">
        <v>94</v>
      </c>
      <c r="E11" s="151">
        <v>5</v>
      </c>
      <c r="F11" s="88">
        <v>7</v>
      </c>
      <c r="G11" s="152">
        <f>E11+F11</f>
        <v>12</v>
      </c>
      <c r="H11" s="62">
        <v>6</v>
      </c>
      <c r="I11" s="74">
        <f t="shared" ref="I11:I43" si="0">B11+C11+E11+F11</f>
        <v>151.19999999999999</v>
      </c>
      <c r="J11" s="74">
        <f>RANK(I11,$I$11:$I$43,0)</f>
        <v>31</v>
      </c>
      <c r="K11" s="74">
        <f>RANK(I11,$I$11:$I$21,0)</f>
        <v>11</v>
      </c>
      <c r="L11" s="90"/>
    </row>
    <row r="12" spans="1:12" ht="18.5" thickBot="1" x14ac:dyDescent="0.45">
      <c r="A12" s="64" t="s">
        <v>1</v>
      </c>
      <c r="B12" s="112">
        <f t="shared" ref="B12:B43" si="1">100-H12</f>
        <v>99</v>
      </c>
      <c r="C12" s="81">
        <v>50</v>
      </c>
      <c r="D12" s="111"/>
      <c r="E12" s="151">
        <v>5</v>
      </c>
      <c r="F12" s="88">
        <v>7</v>
      </c>
      <c r="G12" s="152">
        <f t="shared" ref="G12:G43" si="2">E12+F12</f>
        <v>12</v>
      </c>
      <c r="H12" s="63">
        <v>1</v>
      </c>
      <c r="I12" s="74">
        <f t="shared" si="0"/>
        <v>161</v>
      </c>
      <c r="J12" s="74">
        <f t="shared" ref="J12:J43" si="3">RANK(I12,$I$11:$I$43,0)</f>
        <v>14</v>
      </c>
      <c r="K12" s="74">
        <f t="shared" ref="K12:K21" si="4">RANK(I12,$I$11:$I$21,0)</f>
        <v>4</v>
      </c>
      <c r="L12" s="38"/>
    </row>
    <row r="13" spans="1:12" ht="18.5" thickBot="1" x14ac:dyDescent="0.45">
      <c r="A13" s="64" t="s">
        <v>2</v>
      </c>
      <c r="B13" s="112">
        <f t="shared" si="1"/>
        <v>99</v>
      </c>
      <c r="C13" s="81">
        <v>49.8</v>
      </c>
      <c r="D13" s="111"/>
      <c r="E13" s="151">
        <v>5</v>
      </c>
      <c r="F13" s="88">
        <v>7</v>
      </c>
      <c r="G13" s="152">
        <f t="shared" si="2"/>
        <v>12</v>
      </c>
      <c r="H13" s="63">
        <v>1</v>
      </c>
      <c r="I13" s="74">
        <f t="shared" si="0"/>
        <v>160.80000000000001</v>
      </c>
      <c r="J13" s="74">
        <f t="shared" si="3"/>
        <v>16</v>
      </c>
      <c r="K13" s="74">
        <f t="shared" si="4"/>
        <v>5</v>
      </c>
      <c r="L13" s="38"/>
    </row>
    <row r="14" spans="1:12" ht="18.5" thickBot="1" x14ac:dyDescent="0.45">
      <c r="A14" s="64" t="s">
        <v>3</v>
      </c>
      <c r="B14" s="112">
        <f t="shared" si="1"/>
        <v>100</v>
      </c>
      <c r="C14" s="81">
        <v>48.8</v>
      </c>
      <c r="D14" s="111" t="s">
        <v>103</v>
      </c>
      <c r="E14" s="151">
        <v>5</v>
      </c>
      <c r="F14" s="88">
        <v>8</v>
      </c>
      <c r="G14" s="152">
        <f t="shared" si="2"/>
        <v>13</v>
      </c>
      <c r="H14" s="63">
        <v>0</v>
      </c>
      <c r="I14" s="74">
        <f t="shared" si="0"/>
        <v>161.80000000000001</v>
      </c>
      <c r="J14" s="74">
        <f t="shared" si="3"/>
        <v>11</v>
      </c>
      <c r="K14" s="74">
        <f t="shared" si="4"/>
        <v>3</v>
      </c>
      <c r="L14" s="38"/>
    </row>
    <row r="15" spans="1:12" ht="18.5" thickBot="1" x14ac:dyDescent="0.45">
      <c r="A15" s="64" t="s">
        <v>4</v>
      </c>
      <c r="B15" s="112">
        <f t="shared" si="1"/>
        <v>98</v>
      </c>
      <c r="C15" s="81">
        <v>49.8</v>
      </c>
      <c r="D15" s="111"/>
      <c r="E15" s="151">
        <v>5</v>
      </c>
      <c r="F15" s="88">
        <v>7</v>
      </c>
      <c r="G15" s="152">
        <f t="shared" si="2"/>
        <v>12</v>
      </c>
      <c r="H15" s="63">
        <v>2</v>
      </c>
      <c r="I15" s="74">
        <f t="shared" si="0"/>
        <v>159.80000000000001</v>
      </c>
      <c r="J15" s="74">
        <f t="shared" si="3"/>
        <v>19</v>
      </c>
      <c r="K15" s="74">
        <f t="shared" si="4"/>
        <v>7</v>
      </c>
      <c r="L15" s="38"/>
    </row>
    <row r="16" spans="1:12" ht="18.5" thickBot="1" x14ac:dyDescent="0.45">
      <c r="A16" s="64" t="s">
        <v>5</v>
      </c>
      <c r="B16" s="112">
        <f t="shared" si="1"/>
        <v>100</v>
      </c>
      <c r="C16" s="81">
        <v>49</v>
      </c>
      <c r="D16" s="111" t="s">
        <v>93</v>
      </c>
      <c r="E16" s="151">
        <v>0</v>
      </c>
      <c r="F16" s="88">
        <f>10+8</f>
        <v>18</v>
      </c>
      <c r="G16" s="152">
        <f t="shared" si="2"/>
        <v>18</v>
      </c>
      <c r="H16" s="63">
        <v>0</v>
      </c>
      <c r="I16" s="74">
        <f t="shared" si="0"/>
        <v>167</v>
      </c>
      <c r="J16" s="74">
        <f>RANK(I16,$I$11:$I$43,0)</f>
        <v>2</v>
      </c>
      <c r="K16" s="74">
        <f t="shared" si="4"/>
        <v>1</v>
      </c>
      <c r="L16" s="38" t="s">
        <v>106</v>
      </c>
    </row>
    <row r="17" spans="1:12" ht="18.5" thickBot="1" x14ac:dyDescent="0.45">
      <c r="A17" s="64" t="s">
        <v>6</v>
      </c>
      <c r="B17" s="112">
        <f t="shared" si="1"/>
        <v>98</v>
      </c>
      <c r="C17" s="81">
        <v>50</v>
      </c>
      <c r="D17" s="111"/>
      <c r="E17" s="151">
        <v>5</v>
      </c>
      <c r="F17" s="88">
        <v>7</v>
      </c>
      <c r="G17" s="152">
        <f t="shared" si="2"/>
        <v>12</v>
      </c>
      <c r="H17" s="63">
        <v>2</v>
      </c>
      <c r="I17" s="74">
        <f t="shared" si="0"/>
        <v>160</v>
      </c>
      <c r="J17" s="74">
        <f t="shared" si="3"/>
        <v>18</v>
      </c>
      <c r="K17" s="74">
        <f t="shared" si="4"/>
        <v>6</v>
      </c>
      <c r="L17" s="38"/>
    </row>
    <row r="18" spans="1:12" ht="18.5" thickBot="1" x14ac:dyDescent="0.45">
      <c r="A18" s="64" t="s">
        <v>7</v>
      </c>
      <c r="B18" s="112">
        <f t="shared" si="1"/>
        <v>97</v>
      </c>
      <c r="C18" s="81">
        <v>48</v>
      </c>
      <c r="D18" s="111"/>
      <c r="E18" s="151">
        <v>5</v>
      </c>
      <c r="F18" s="88">
        <v>7</v>
      </c>
      <c r="G18" s="152">
        <f t="shared" si="2"/>
        <v>12</v>
      </c>
      <c r="H18" s="63">
        <v>3</v>
      </c>
      <c r="I18" s="74">
        <f t="shared" si="0"/>
        <v>157</v>
      </c>
      <c r="J18" s="74">
        <f t="shared" si="3"/>
        <v>24</v>
      </c>
      <c r="K18" s="74">
        <f t="shared" si="4"/>
        <v>10</v>
      </c>
      <c r="L18" s="38"/>
    </row>
    <row r="19" spans="1:12" ht="18.5" thickBot="1" x14ac:dyDescent="0.45">
      <c r="A19" s="64" t="s">
        <v>8</v>
      </c>
      <c r="B19" s="112">
        <f t="shared" si="1"/>
        <v>95</v>
      </c>
      <c r="C19" s="81">
        <v>50</v>
      </c>
      <c r="D19" s="111"/>
      <c r="E19" s="151">
        <v>5</v>
      </c>
      <c r="F19" s="88">
        <v>8</v>
      </c>
      <c r="G19" s="152">
        <f t="shared" si="2"/>
        <v>13</v>
      </c>
      <c r="H19" s="63">
        <v>5</v>
      </c>
      <c r="I19" s="74">
        <f t="shared" si="0"/>
        <v>158</v>
      </c>
      <c r="J19" s="74">
        <f t="shared" si="3"/>
        <v>21</v>
      </c>
      <c r="K19" s="74">
        <f t="shared" si="4"/>
        <v>8</v>
      </c>
      <c r="L19" s="38"/>
    </row>
    <row r="20" spans="1:12" ht="18.5" thickBot="1" x14ac:dyDescent="0.45">
      <c r="A20" s="64" t="s">
        <v>9</v>
      </c>
      <c r="B20" s="112">
        <f t="shared" si="1"/>
        <v>99</v>
      </c>
      <c r="C20" s="81">
        <v>50</v>
      </c>
      <c r="D20" s="111"/>
      <c r="E20" s="151">
        <v>5</v>
      </c>
      <c r="F20" s="88">
        <v>9</v>
      </c>
      <c r="G20" s="152">
        <f t="shared" si="2"/>
        <v>14</v>
      </c>
      <c r="H20" s="63">
        <v>1</v>
      </c>
      <c r="I20" s="74">
        <f t="shared" si="0"/>
        <v>163</v>
      </c>
      <c r="J20" s="74">
        <f t="shared" si="3"/>
        <v>8</v>
      </c>
      <c r="K20" s="74">
        <f t="shared" si="4"/>
        <v>2</v>
      </c>
      <c r="L20" s="38"/>
    </row>
    <row r="21" spans="1:12" ht="18.5" thickBot="1" x14ac:dyDescent="0.45">
      <c r="A21" s="64" t="s">
        <v>10</v>
      </c>
      <c r="B21" s="112">
        <f t="shared" si="1"/>
        <v>94</v>
      </c>
      <c r="C21" s="81">
        <v>49.8</v>
      </c>
      <c r="D21" s="111"/>
      <c r="E21" s="151">
        <v>5</v>
      </c>
      <c r="F21" s="88">
        <v>9</v>
      </c>
      <c r="G21" s="152">
        <f t="shared" si="2"/>
        <v>14</v>
      </c>
      <c r="H21" s="63">
        <v>6</v>
      </c>
      <c r="I21" s="74">
        <f t="shared" si="0"/>
        <v>157.80000000000001</v>
      </c>
      <c r="J21" s="74">
        <f t="shared" si="3"/>
        <v>22</v>
      </c>
      <c r="K21" s="74">
        <f t="shared" si="4"/>
        <v>9</v>
      </c>
      <c r="L21" s="38"/>
    </row>
    <row r="22" spans="1:12" ht="18.5" thickBot="1" x14ac:dyDescent="0.45">
      <c r="A22" s="65" t="s">
        <v>11</v>
      </c>
      <c r="B22" s="112">
        <f t="shared" si="1"/>
        <v>98</v>
      </c>
      <c r="C22" s="82">
        <v>50</v>
      </c>
      <c r="D22" s="111"/>
      <c r="E22" s="151">
        <v>0</v>
      </c>
      <c r="F22" s="93">
        <f>8+10</f>
        <v>18</v>
      </c>
      <c r="G22" s="152">
        <f t="shared" si="2"/>
        <v>18</v>
      </c>
      <c r="H22" s="63">
        <v>2</v>
      </c>
      <c r="I22" s="74">
        <f t="shared" si="0"/>
        <v>166</v>
      </c>
      <c r="J22" s="77">
        <f t="shared" si="3"/>
        <v>3</v>
      </c>
      <c r="K22" s="77">
        <f>RANK(I22,$I$22:$I$29,0)</f>
        <v>2</v>
      </c>
      <c r="L22" s="95"/>
    </row>
    <row r="23" spans="1:12" ht="18.5" thickBot="1" x14ac:dyDescent="0.45">
      <c r="A23" s="66" t="s">
        <v>12</v>
      </c>
      <c r="B23" s="112">
        <f t="shared" si="1"/>
        <v>98</v>
      </c>
      <c r="C23" s="82">
        <v>49.4</v>
      </c>
      <c r="D23" s="111"/>
      <c r="E23" s="151">
        <v>0</v>
      </c>
      <c r="F23" s="93">
        <v>20</v>
      </c>
      <c r="G23" s="152">
        <f t="shared" si="2"/>
        <v>20</v>
      </c>
      <c r="H23" s="63">
        <v>2</v>
      </c>
      <c r="I23" s="74">
        <f t="shared" si="0"/>
        <v>167.4</v>
      </c>
      <c r="J23" s="77">
        <f t="shared" si="3"/>
        <v>1</v>
      </c>
      <c r="K23" s="77">
        <f t="shared" ref="K23:K29" si="5">RANK(I23,$I$22:$I$29,0)</f>
        <v>1</v>
      </c>
      <c r="L23" s="39"/>
    </row>
    <row r="24" spans="1:12" ht="18.5" thickBot="1" x14ac:dyDescent="0.45">
      <c r="A24" s="66" t="s">
        <v>13</v>
      </c>
      <c r="B24" s="112">
        <f t="shared" si="1"/>
        <v>98</v>
      </c>
      <c r="C24" s="82">
        <v>49.8</v>
      </c>
      <c r="D24" s="111"/>
      <c r="E24" s="151">
        <v>5</v>
      </c>
      <c r="F24" s="93">
        <v>9</v>
      </c>
      <c r="G24" s="152">
        <f t="shared" si="2"/>
        <v>14</v>
      </c>
      <c r="H24" s="63">
        <v>2</v>
      </c>
      <c r="I24" s="74">
        <f t="shared" si="0"/>
        <v>161.80000000000001</v>
      </c>
      <c r="J24" s="77">
        <f t="shared" si="3"/>
        <v>11</v>
      </c>
      <c r="K24" s="77">
        <f t="shared" si="5"/>
        <v>3</v>
      </c>
      <c r="L24" s="39"/>
    </row>
    <row r="25" spans="1:12" ht="18.5" thickBot="1" x14ac:dyDescent="0.45">
      <c r="A25" s="66" t="s">
        <v>14</v>
      </c>
      <c r="B25" s="112">
        <f t="shared" si="1"/>
        <v>93</v>
      </c>
      <c r="C25" s="82">
        <v>49.8</v>
      </c>
      <c r="D25" s="111"/>
      <c r="E25" s="151">
        <v>0</v>
      </c>
      <c r="F25" s="93">
        <f>9+9</f>
        <v>18</v>
      </c>
      <c r="G25" s="152">
        <f t="shared" si="2"/>
        <v>18</v>
      </c>
      <c r="H25" s="63">
        <v>7</v>
      </c>
      <c r="I25" s="74">
        <f t="shared" si="0"/>
        <v>160.80000000000001</v>
      </c>
      <c r="J25" s="77">
        <f t="shared" si="3"/>
        <v>16</v>
      </c>
      <c r="K25" s="77">
        <f t="shared" si="5"/>
        <v>5</v>
      </c>
      <c r="L25" s="39"/>
    </row>
    <row r="26" spans="1:12" ht="18.5" thickBot="1" x14ac:dyDescent="0.45">
      <c r="A26" s="66" t="s">
        <v>15</v>
      </c>
      <c r="B26" s="112">
        <f t="shared" si="1"/>
        <v>93</v>
      </c>
      <c r="C26" s="82">
        <v>48.6</v>
      </c>
      <c r="D26" s="111"/>
      <c r="E26" s="151">
        <v>5</v>
      </c>
      <c r="F26" s="93">
        <v>10</v>
      </c>
      <c r="G26" s="152">
        <f t="shared" si="2"/>
        <v>15</v>
      </c>
      <c r="H26" s="63">
        <v>7</v>
      </c>
      <c r="I26" s="74">
        <f t="shared" si="0"/>
        <v>156.6</v>
      </c>
      <c r="J26" s="77">
        <f t="shared" si="3"/>
        <v>26</v>
      </c>
      <c r="K26" s="77">
        <f t="shared" si="5"/>
        <v>7</v>
      </c>
      <c r="L26" s="39"/>
    </row>
    <row r="27" spans="1:12" ht="18.5" thickBot="1" x14ac:dyDescent="0.45">
      <c r="A27" s="65" t="s">
        <v>16</v>
      </c>
      <c r="B27" s="112">
        <f t="shared" si="1"/>
        <v>100</v>
      </c>
      <c r="C27" s="82">
        <v>46.8</v>
      </c>
      <c r="D27" s="111" t="s">
        <v>96</v>
      </c>
      <c r="E27" s="151">
        <v>5</v>
      </c>
      <c r="F27" s="93">
        <v>5</v>
      </c>
      <c r="G27" s="152">
        <f t="shared" si="2"/>
        <v>10</v>
      </c>
      <c r="H27" s="63">
        <v>0</v>
      </c>
      <c r="I27" s="74">
        <f t="shared" si="0"/>
        <v>156.80000000000001</v>
      </c>
      <c r="J27" s="77">
        <f t="shared" si="3"/>
        <v>25</v>
      </c>
      <c r="K27" s="77">
        <f t="shared" si="5"/>
        <v>6</v>
      </c>
      <c r="L27" s="39"/>
    </row>
    <row r="28" spans="1:12" ht="18.5" thickBot="1" x14ac:dyDescent="0.45">
      <c r="A28" s="65" t="s">
        <v>17</v>
      </c>
      <c r="B28" s="112">
        <f t="shared" si="1"/>
        <v>99</v>
      </c>
      <c r="C28" s="82">
        <v>49</v>
      </c>
      <c r="D28" s="111"/>
      <c r="E28" s="151">
        <v>5</v>
      </c>
      <c r="F28" s="93">
        <v>8</v>
      </c>
      <c r="G28" s="152">
        <f t="shared" si="2"/>
        <v>13</v>
      </c>
      <c r="H28" s="63">
        <v>1</v>
      </c>
      <c r="I28" s="74">
        <f t="shared" si="0"/>
        <v>161</v>
      </c>
      <c r="J28" s="77">
        <f t="shared" si="3"/>
        <v>14</v>
      </c>
      <c r="K28" s="77">
        <f t="shared" si="5"/>
        <v>4</v>
      </c>
      <c r="L28" s="39"/>
    </row>
    <row r="29" spans="1:12" ht="18.5" thickBot="1" x14ac:dyDescent="0.45">
      <c r="A29" s="65" t="s">
        <v>18</v>
      </c>
      <c r="B29" s="112">
        <f t="shared" si="1"/>
        <v>94</v>
      </c>
      <c r="C29" s="82">
        <v>50</v>
      </c>
      <c r="D29" s="111"/>
      <c r="E29" s="151">
        <v>5</v>
      </c>
      <c r="F29" s="93">
        <v>7</v>
      </c>
      <c r="G29" s="152">
        <f t="shared" si="2"/>
        <v>12</v>
      </c>
      <c r="H29" s="63">
        <v>6</v>
      </c>
      <c r="I29" s="74">
        <f t="shared" si="0"/>
        <v>156</v>
      </c>
      <c r="J29" s="77">
        <f t="shared" si="3"/>
        <v>28</v>
      </c>
      <c r="K29" s="77">
        <f t="shared" si="5"/>
        <v>8</v>
      </c>
      <c r="L29" s="39"/>
    </row>
    <row r="30" spans="1:12" ht="18.5" thickBot="1" x14ac:dyDescent="0.45">
      <c r="A30" s="67" t="s">
        <v>19</v>
      </c>
      <c r="B30" s="112">
        <f t="shared" si="1"/>
        <v>97</v>
      </c>
      <c r="C30" s="83">
        <v>50</v>
      </c>
      <c r="D30" s="111"/>
      <c r="E30" s="151">
        <v>0</v>
      </c>
      <c r="F30" s="97">
        <f>9+9</f>
        <v>18</v>
      </c>
      <c r="G30" s="152">
        <f t="shared" si="2"/>
        <v>18</v>
      </c>
      <c r="H30" s="63">
        <v>3</v>
      </c>
      <c r="I30" s="74">
        <f t="shared" si="0"/>
        <v>165</v>
      </c>
      <c r="J30" s="78">
        <f t="shared" si="3"/>
        <v>4</v>
      </c>
      <c r="K30" s="78">
        <f>RANK(I30,$I$30:$I$36,0)</f>
        <v>1</v>
      </c>
      <c r="L30" s="99" t="s">
        <v>106</v>
      </c>
    </row>
    <row r="31" spans="1:12" ht="18.5" thickBot="1" x14ac:dyDescent="0.45">
      <c r="A31" s="67" t="s">
        <v>20</v>
      </c>
      <c r="B31" s="112">
        <f t="shared" si="1"/>
        <v>98</v>
      </c>
      <c r="C31" s="83">
        <v>48.8</v>
      </c>
      <c r="D31" s="111" t="s">
        <v>97</v>
      </c>
      <c r="E31" s="151">
        <v>5</v>
      </c>
      <c r="F31" s="97">
        <v>8</v>
      </c>
      <c r="G31" s="152">
        <f t="shared" si="2"/>
        <v>13</v>
      </c>
      <c r="H31" s="63">
        <v>2</v>
      </c>
      <c r="I31" s="74">
        <f t="shared" si="0"/>
        <v>159.80000000000001</v>
      </c>
      <c r="J31" s="78">
        <f t="shared" si="3"/>
        <v>19</v>
      </c>
      <c r="K31" s="78">
        <f t="shared" ref="K31:K36" si="6">RANK(I31,$I$30:$I$36,0)</f>
        <v>4</v>
      </c>
      <c r="L31" s="40"/>
    </row>
    <row r="32" spans="1:12" ht="18.5" thickBot="1" x14ac:dyDescent="0.45">
      <c r="A32" s="67" t="s">
        <v>21</v>
      </c>
      <c r="B32" s="112">
        <f t="shared" si="1"/>
        <v>100</v>
      </c>
      <c r="C32" s="83">
        <v>47.8</v>
      </c>
      <c r="D32" s="111" t="s">
        <v>95</v>
      </c>
      <c r="E32" s="151">
        <v>5</v>
      </c>
      <c r="F32" s="97">
        <v>9</v>
      </c>
      <c r="G32" s="152">
        <f t="shared" si="2"/>
        <v>14</v>
      </c>
      <c r="H32" s="63">
        <v>0</v>
      </c>
      <c r="I32" s="74">
        <f t="shared" si="0"/>
        <v>161.80000000000001</v>
      </c>
      <c r="J32" s="78">
        <f t="shared" si="3"/>
        <v>11</v>
      </c>
      <c r="K32" s="78">
        <f t="shared" si="6"/>
        <v>3</v>
      </c>
      <c r="L32" s="40"/>
    </row>
    <row r="33" spans="1:12" ht="18.5" thickBot="1" x14ac:dyDescent="0.45">
      <c r="A33" s="67" t="s">
        <v>22</v>
      </c>
      <c r="B33" s="112">
        <f t="shared" si="1"/>
        <v>93</v>
      </c>
      <c r="C33" s="83">
        <v>47.2</v>
      </c>
      <c r="D33" s="111" t="s">
        <v>98</v>
      </c>
      <c r="E33" s="151">
        <v>5</v>
      </c>
      <c r="F33" s="97">
        <v>12</v>
      </c>
      <c r="G33" s="152">
        <f t="shared" si="2"/>
        <v>17</v>
      </c>
      <c r="H33" s="63">
        <v>7</v>
      </c>
      <c r="I33" s="74">
        <f t="shared" si="0"/>
        <v>157.19999999999999</v>
      </c>
      <c r="J33" s="78">
        <f t="shared" si="3"/>
        <v>23</v>
      </c>
      <c r="K33" s="78">
        <f t="shared" si="6"/>
        <v>5</v>
      </c>
      <c r="L33" s="40"/>
    </row>
    <row r="34" spans="1:12" ht="18.5" thickBot="1" x14ac:dyDescent="0.45">
      <c r="A34" s="67" t="s">
        <v>23</v>
      </c>
      <c r="B34" s="112">
        <f t="shared" si="1"/>
        <v>99</v>
      </c>
      <c r="C34" s="83"/>
      <c r="D34" s="111"/>
      <c r="E34" s="151">
        <v>5</v>
      </c>
      <c r="F34" s="97">
        <v>10</v>
      </c>
      <c r="G34" s="152">
        <f t="shared" si="2"/>
        <v>15</v>
      </c>
      <c r="H34" s="63">
        <v>1</v>
      </c>
      <c r="I34" s="74">
        <f t="shared" si="0"/>
        <v>114</v>
      </c>
      <c r="J34" s="78">
        <f t="shared" si="3"/>
        <v>33</v>
      </c>
      <c r="K34" s="78">
        <f t="shared" si="6"/>
        <v>7</v>
      </c>
      <c r="L34" s="40"/>
    </row>
    <row r="35" spans="1:12" ht="18.5" thickBot="1" x14ac:dyDescent="0.45">
      <c r="A35" s="67" t="s">
        <v>24</v>
      </c>
      <c r="B35" s="112">
        <f t="shared" si="1"/>
        <v>94</v>
      </c>
      <c r="C35" s="83">
        <v>48.4</v>
      </c>
      <c r="D35" s="111" t="s">
        <v>99</v>
      </c>
      <c r="E35" s="151">
        <v>5</v>
      </c>
      <c r="F35" s="97">
        <v>9</v>
      </c>
      <c r="G35" s="152">
        <f t="shared" si="2"/>
        <v>14</v>
      </c>
      <c r="H35" s="63">
        <v>6</v>
      </c>
      <c r="I35" s="74">
        <f t="shared" si="0"/>
        <v>156.4</v>
      </c>
      <c r="J35" s="78">
        <f t="shared" si="3"/>
        <v>27</v>
      </c>
      <c r="K35" s="78">
        <f t="shared" si="6"/>
        <v>6</v>
      </c>
      <c r="L35" s="40"/>
    </row>
    <row r="36" spans="1:12" ht="18.5" thickBot="1" x14ac:dyDescent="0.45">
      <c r="A36" s="67" t="s">
        <v>25</v>
      </c>
      <c r="B36" s="112">
        <f t="shared" si="1"/>
        <v>100</v>
      </c>
      <c r="C36" s="83">
        <v>50</v>
      </c>
      <c r="D36" s="111"/>
      <c r="E36" s="151">
        <v>5</v>
      </c>
      <c r="F36" s="97">
        <v>10</v>
      </c>
      <c r="G36" s="152">
        <f t="shared" si="2"/>
        <v>15</v>
      </c>
      <c r="H36" s="63">
        <v>0</v>
      </c>
      <c r="I36" s="74">
        <f t="shared" si="0"/>
        <v>165</v>
      </c>
      <c r="J36" s="78">
        <f t="shared" si="3"/>
        <v>4</v>
      </c>
      <c r="K36" s="78">
        <f t="shared" si="6"/>
        <v>1</v>
      </c>
      <c r="L36" s="40"/>
    </row>
    <row r="37" spans="1:12" ht="18.5" thickBot="1" x14ac:dyDescent="0.45">
      <c r="A37" s="100" t="s">
        <v>26</v>
      </c>
      <c r="B37" s="112">
        <f t="shared" si="1"/>
        <v>100</v>
      </c>
      <c r="C37" s="102">
        <v>50</v>
      </c>
      <c r="D37" s="111"/>
      <c r="E37" s="151">
        <v>5</v>
      </c>
      <c r="F37" s="104">
        <v>9</v>
      </c>
      <c r="G37" s="152">
        <f t="shared" si="2"/>
        <v>14</v>
      </c>
      <c r="H37" s="63">
        <v>0</v>
      </c>
      <c r="I37" s="74">
        <f t="shared" si="0"/>
        <v>164</v>
      </c>
      <c r="J37" s="74">
        <f t="shared" si="3"/>
        <v>6</v>
      </c>
      <c r="K37" s="106">
        <f>RANK(I37,$I$37:$I$43,0)</f>
        <v>1</v>
      </c>
      <c r="L37" s="107"/>
    </row>
    <row r="38" spans="1:12" ht="30" thickBot="1" x14ac:dyDescent="0.45">
      <c r="A38" s="100" t="s">
        <v>27</v>
      </c>
      <c r="B38" s="112">
        <f>100-H38-5</f>
        <v>90</v>
      </c>
      <c r="C38" s="102">
        <v>47.2</v>
      </c>
      <c r="D38" s="111" t="s">
        <v>100</v>
      </c>
      <c r="E38" s="151">
        <v>5</v>
      </c>
      <c r="F38" s="104">
        <v>7</v>
      </c>
      <c r="G38" s="152">
        <f t="shared" si="2"/>
        <v>12</v>
      </c>
      <c r="H38" s="63">
        <v>5</v>
      </c>
      <c r="I38" s="74">
        <f t="shared" si="0"/>
        <v>149.19999999999999</v>
      </c>
      <c r="J38" s="74">
        <f t="shared" si="3"/>
        <v>32</v>
      </c>
      <c r="K38" s="106">
        <f t="shared" ref="K38:K43" si="7">RANK(I38,$I$37:$I$43,0)</f>
        <v>7</v>
      </c>
      <c r="L38" s="108"/>
    </row>
    <row r="39" spans="1:12" ht="18.5" thickBot="1" x14ac:dyDescent="0.45">
      <c r="A39" s="100" t="s">
        <v>28</v>
      </c>
      <c r="B39" s="112">
        <f t="shared" si="1"/>
        <v>97</v>
      </c>
      <c r="C39" s="102">
        <v>50</v>
      </c>
      <c r="D39" s="111"/>
      <c r="E39" s="151">
        <v>5</v>
      </c>
      <c r="F39" s="104">
        <v>10</v>
      </c>
      <c r="G39" s="152">
        <f t="shared" si="2"/>
        <v>15</v>
      </c>
      <c r="H39" s="63">
        <v>3</v>
      </c>
      <c r="I39" s="74">
        <f t="shared" si="0"/>
        <v>162</v>
      </c>
      <c r="J39" s="74">
        <f t="shared" si="3"/>
        <v>9</v>
      </c>
      <c r="K39" s="106">
        <f t="shared" si="7"/>
        <v>3</v>
      </c>
      <c r="L39" s="108"/>
    </row>
    <row r="40" spans="1:12" ht="18.5" thickBot="1" x14ac:dyDescent="0.45">
      <c r="A40" s="100" t="s">
        <v>29</v>
      </c>
      <c r="B40" s="112">
        <f t="shared" si="1"/>
        <v>90</v>
      </c>
      <c r="C40" s="102">
        <v>50</v>
      </c>
      <c r="D40" s="111"/>
      <c r="E40" s="151">
        <v>0</v>
      </c>
      <c r="F40" s="104">
        <f>8+8</f>
        <v>16</v>
      </c>
      <c r="G40" s="152">
        <f t="shared" si="2"/>
        <v>16</v>
      </c>
      <c r="H40" s="63">
        <v>10</v>
      </c>
      <c r="I40" s="74">
        <f t="shared" si="0"/>
        <v>156</v>
      </c>
      <c r="J40" s="74">
        <f t="shared" si="3"/>
        <v>28</v>
      </c>
      <c r="K40" s="106">
        <f t="shared" si="7"/>
        <v>5</v>
      </c>
      <c r="L40" s="108"/>
    </row>
    <row r="41" spans="1:12" ht="18.5" thickBot="1" x14ac:dyDescent="0.45">
      <c r="A41" s="100" t="s">
        <v>30</v>
      </c>
      <c r="B41" s="112">
        <f t="shared" si="1"/>
        <v>96</v>
      </c>
      <c r="C41" s="102">
        <v>50</v>
      </c>
      <c r="D41" s="111"/>
      <c r="E41" s="151">
        <v>0</v>
      </c>
      <c r="F41" s="104">
        <f>8+8</f>
        <v>16</v>
      </c>
      <c r="G41" s="152">
        <f t="shared" si="2"/>
        <v>16</v>
      </c>
      <c r="H41" s="63">
        <v>4</v>
      </c>
      <c r="I41" s="74">
        <f t="shared" si="0"/>
        <v>162</v>
      </c>
      <c r="J41" s="74">
        <f t="shared" si="3"/>
        <v>9</v>
      </c>
      <c r="K41" s="106">
        <f t="shared" si="7"/>
        <v>3</v>
      </c>
      <c r="L41" s="108"/>
    </row>
    <row r="42" spans="1:12" ht="18.5" thickBot="1" x14ac:dyDescent="0.45">
      <c r="A42" s="100" t="s">
        <v>31</v>
      </c>
      <c r="B42" s="112">
        <f t="shared" si="1"/>
        <v>98</v>
      </c>
      <c r="C42" s="102">
        <v>49.8</v>
      </c>
      <c r="D42" s="111"/>
      <c r="E42" s="151">
        <v>0</v>
      </c>
      <c r="F42" s="104">
        <v>7</v>
      </c>
      <c r="G42" s="152">
        <f t="shared" si="2"/>
        <v>7</v>
      </c>
      <c r="H42" s="63">
        <v>2</v>
      </c>
      <c r="I42" s="74">
        <f t="shared" si="0"/>
        <v>154.80000000000001</v>
      </c>
      <c r="J42" s="74">
        <f t="shared" si="3"/>
        <v>30</v>
      </c>
      <c r="K42" s="106">
        <f t="shared" si="7"/>
        <v>6</v>
      </c>
      <c r="L42" s="108"/>
    </row>
    <row r="43" spans="1:12" ht="18.5" thickBot="1" x14ac:dyDescent="0.45">
      <c r="A43" s="109" t="s">
        <v>32</v>
      </c>
      <c r="B43" s="112">
        <f t="shared" si="1"/>
        <v>97</v>
      </c>
      <c r="C43" s="102">
        <v>50</v>
      </c>
      <c r="D43" s="111"/>
      <c r="E43" s="151">
        <v>0</v>
      </c>
      <c r="F43" s="104">
        <f>9+8</f>
        <v>17</v>
      </c>
      <c r="G43" s="152">
        <f t="shared" si="2"/>
        <v>17</v>
      </c>
      <c r="H43" s="63">
        <v>3</v>
      </c>
      <c r="I43" s="74">
        <f t="shared" si="0"/>
        <v>164</v>
      </c>
      <c r="J43" s="74">
        <f t="shared" si="3"/>
        <v>6</v>
      </c>
      <c r="K43" s="106">
        <f t="shared" si="7"/>
        <v>1</v>
      </c>
      <c r="L43" s="107" t="s">
        <v>106</v>
      </c>
    </row>
    <row r="44" spans="1:12" ht="15.5" thickTop="1" thickBot="1" x14ac:dyDescent="0.4">
      <c r="B44" s="148"/>
      <c r="H44" s="63">
        <v>3</v>
      </c>
    </row>
    <row r="46" spans="1:12" x14ac:dyDescent="0.35">
      <c r="A46" s="306" t="s">
        <v>102</v>
      </c>
      <c r="B46" s="324"/>
      <c r="C46" s="324"/>
      <c r="D46" s="324"/>
      <c r="E46" s="324"/>
      <c r="F46" s="324"/>
      <c r="G46" s="324"/>
      <c r="H46" s="324"/>
      <c r="I46" s="324"/>
    </row>
    <row r="47" spans="1:12" x14ac:dyDescent="0.35">
      <c r="A47" s="324"/>
      <c r="B47" s="324"/>
      <c r="C47" s="324"/>
      <c r="D47" s="324"/>
      <c r="E47" s="324"/>
      <c r="F47" s="324"/>
      <c r="G47" s="324"/>
      <c r="H47" s="324"/>
      <c r="I47" s="324"/>
    </row>
    <row r="48" spans="1:12" ht="15.75" customHeight="1" x14ac:dyDescent="0.35">
      <c r="A48" s="324"/>
      <c r="B48" s="324"/>
      <c r="C48" s="324"/>
      <c r="D48" s="324"/>
      <c r="E48" s="324"/>
      <c r="F48" s="324"/>
      <c r="G48" s="324"/>
      <c r="H48" s="324"/>
      <c r="I48" s="324"/>
    </row>
    <row r="49" spans="1:9" ht="15.75" customHeight="1" x14ac:dyDescent="0.35">
      <c r="A49" s="324"/>
      <c r="B49" s="324"/>
      <c r="C49" s="324"/>
      <c r="D49" s="324"/>
      <c r="E49" s="324"/>
      <c r="F49" s="324"/>
      <c r="G49" s="324"/>
      <c r="H49" s="324"/>
      <c r="I49" s="324"/>
    </row>
    <row r="50" spans="1:9" ht="15.5" x14ac:dyDescent="0.35">
      <c r="A50" s="13"/>
    </row>
    <row r="51" spans="1:9" ht="15.5" x14ac:dyDescent="0.35">
      <c r="A51" s="13"/>
    </row>
    <row r="52" spans="1:9" ht="15.5" x14ac:dyDescent="0.35">
      <c r="A52" s="13"/>
    </row>
    <row r="53" spans="1:9" ht="15.5" x14ac:dyDescent="0.35">
      <c r="A53" s="13"/>
    </row>
    <row r="54" spans="1:9" ht="15.5" x14ac:dyDescent="0.35">
      <c r="A54" s="13"/>
    </row>
    <row r="55" spans="1:9" ht="15.5" x14ac:dyDescent="0.35">
      <c r="A55" s="13"/>
    </row>
    <row r="56" spans="1:9" x14ac:dyDescent="0.35">
      <c r="A56" s="7"/>
    </row>
  </sheetData>
  <mergeCells count="13">
    <mergeCell ref="A46:I49"/>
    <mergeCell ref="K9:K10"/>
    <mergeCell ref="L9:L10"/>
    <mergeCell ref="A4:K4"/>
    <mergeCell ref="A5:K5"/>
    <mergeCell ref="A7:K7"/>
    <mergeCell ref="B9:B10"/>
    <mergeCell ref="C9:C10"/>
    <mergeCell ref="D9:D10"/>
    <mergeCell ref="F9:F10"/>
    <mergeCell ref="H9:H10"/>
    <mergeCell ref="I9:I10"/>
    <mergeCell ref="J9:J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TUẦN 3</vt:lpstr>
      <vt:lpstr>TUẦN 4</vt:lpstr>
      <vt:lpstr>TUẦN 5</vt:lpstr>
      <vt:lpstr>TUẦN 6</vt:lpstr>
      <vt:lpstr>TUẦN 7</vt:lpstr>
      <vt:lpstr>TUẦN 8</vt:lpstr>
      <vt:lpstr>THÁNG 10</vt:lpstr>
      <vt:lpstr>tuần 9 </vt:lpstr>
      <vt:lpstr>tuần 11</vt:lpstr>
      <vt:lpstr>TUẦN 12</vt:lpstr>
      <vt:lpstr>Tháng 11</vt:lpstr>
      <vt:lpstr>Tuần 13</vt:lpstr>
      <vt:lpstr>Sheet4</vt:lpstr>
      <vt:lpstr>TUẦN 15</vt:lpstr>
      <vt:lpstr>TUẦN 16</vt:lpstr>
      <vt:lpstr>TUẦN 18</vt:lpstr>
      <vt:lpstr>TUẦN 1</vt:lpstr>
      <vt:lpstr>TUẦN 2</vt:lpstr>
      <vt:lpstr>TUẦN4</vt:lpstr>
      <vt:lpstr>TUẦN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2025-04-26T04:28:01Z</cp:lastPrinted>
  <dcterms:created xsi:type="dcterms:W3CDTF">2023-09-22T08:56:14Z</dcterms:created>
  <dcterms:modified xsi:type="dcterms:W3CDTF">2025-04-26T04:28:38Z</dcterms:modified>
</cp:coreProperties>
</file>