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9.02 đến 23.02" sheetId="1" r:id="rId1"/>
  </sheets>
  <calcPr calcId="124519"/>
</workbook>
</file>

<file path=xl/calcChain.xml><?xml version="1.0" encoding="utf-8"?>
<calcChain xmlns="http://schemas.openxmlformats.org/spreadsheetml/2006/main">
  <c r="J61" i="1"/>
  <c r="H61"/>
  <c r="G61"/>
  <c r="M61" s="1"/>
  <c r="G60"/>
  <c r="G58"/>
  <c r="G57"/>
  <c r="G56"/>
  <c r="G55"/>
  <c r="G59" s="1"/>
  <c r="G54"/>
  <c r="M53"/>
  <c r="J53"/>
  <c r="H53"/>
  <c r="G53"/>
  <c r="G52"/>
  <c r="G51" s="1"/>
  <c r="G50"/>
  <c r="G49"/>
  <c r="G48"/>
  <c r="G47"/>
  <c r="G46"/>
  <c r="G45"/>
  <c r="G44"/>
  <c r="G43"/>
  <c r="G42"/>
  <c r="J41"/>
  <c r="H41"/>
  <c r="G41"/>
  <c r="M41" s="1"/>
  <c r="G40"/>
  <c r="G38"/>
  <c r="G37"/>
  <c r="G39" s="1"/>
  <c r="G36"/>
  <c r="G35"/>
  <c r="G34"/>
  <c r="G33"/>
  <c r="G32"/>
  <c r="G31"/>
  <c r="G30"/>
</calcChain>
</file>

<file path=xl/sharedStrings.xml><?xml version="1.0" encoding="utf-8"?>
<sst xmlns="http://schemas.openxmlformats.org/spreadsheetml/2006/main" count="116" uniqueCount="94">
  <si>
    <t>THỰC PHẨM NGÔI SAO XANH</t>
  </si>
  <si>
    <t>TRƯỜNG TIỂU HỌC VIỆT HƯNG</t>
  </si>
  <si>
    <t>THỰC ĐƠN HỌC SINH TUẦN V THÁNG 01 NĂM 2018</t>
  </si>
  <si>
    <t>( Tuần từ 19/02 đến 23/02)</t>
  </si>
  <si>
    <t>TT</t>
  </si>
  <si>
    <t>THỰC ĐƠN</t>
  </si>
  <si>
    <t>ĐỊNH LƯỢNG</t>
  </si>
  <si>
    <t>Chi phí khác</t>
  </si>
  <si>
    <t>Số tiền</t>
  </si>
  <si>
    <t>Thuế 
(5%)</t>
  </si>
  <si>
    <t>QUÀ CHIỀU</t>
  </si>
  <si>
    <t>Tổng</t>
  </si>
  <si>
    <t>TÊN</t>
  </si>
  <si>
    <t>TP sống
 (g)</t>
  </si>
  <si>
    <t>TP chín
 (g)</t>
  </si>
  <si>
    <t>Giá tiền</t>
  </si>
  <si>
    <t>Thành tiền</t>
  </si>
  <si>
    <t>Kcalo</t>
  </si>
  <si>
    <t>Thứ 2
(19/02)</t>
  </si>
  <si>
    <t>Nghỉ tết</t>
  </si>
  <si>
    <t>Thứ 3
(20/02)</t>
  </si>
  <si>
    <t>Thứ 4
(21/02)</t>
  </si>
  <si>
    <t>Cơm dẻo thơm</t>
  </si>
  <si>
    <t>Gạo dẻo</t>
  </si>
  <si>
    <t>Lương CN</t>
  </si>
  <si>
    <t>Sữa tươi</t>
  </si>
  <si>
    <t>Cá rô phi file chiên xù</t>
  </si>
  <si>
    <t>Cá rô phi file</t>
  </si>
  <si>
    <t>16 - 22</t>
  </si>
  <si>
    <t>Đậu sốt tứ xuyên</t>
  </si>
  <si>
    <t>Đậu phụ</t>
  </si>
  <si>
    <t>25 - 30</t>
  </si>
  <si>
    <t>Khấu hao CCDC</t>
  </si>
  <si>
    <t>Băp cải xào</t>
  </si>
  <si>
    <t>Cà chua</t>
  </si>
  <si>
    <t>10 - 15</t>
  </si>
  <si>
    <t>Canh chua nấu thịt</t>
  </si>
  <si>
    <t>Thịt lợn</t>
  </si>
  <si>
    <t>2 - 3</t>
  </si>
  <si>
    <t>Lãi</t>
  </si>
  <si>
    <t>Bắp cải</t>
  </si>
  <si>
    <t>Thịt nạc</t>
  </si>
  <si>
    <t>2 - 2.5</t>
  </si>
  <si>
    <t>Điện nước</t>
  </si>
  <si>
    <t>Quả me</t>
  </si>
  <si>
    <t>3 - 4</t>
  </si>
  <si>
    <t>Bột chiên cá</t>
  </si>
  <si>
    <t>Dầu ăn, gia vị ,gia giảm.</t>
  </si>
  <si>
    <t>Gas</t>
  </si>
  <si>
    <t>Thứ 5
(22/02)</t>
  </si>
  <si>
    <t>Bánh mỳ Lucky</t>
  </si>
  <si>
    <t>Gà rang muối</t>
  </si>
  <si>
    <t>Thịt gà công nghiệp</t>
  </si>
  <si>
    <t>35 - 40</t>
  </si>
  <si>
    <t>Khoai tây xào thịt</t>
  </si>
  <si>
    <t>Khoai tây</t>
  </si>
  <si>
    <t>16 - 21</t>
  </si>
  <si>
    <t>Cải ngọt xào</t>
  </si>
  <si>
    <t>Canh mồng tơi nấu tôm</t>
  </si>
  <si>
    <t>Cải ngọt</t>
  </si>
  <si>
    <t>30 - 33</t>
  </si>
  <si>
    <t>Mồng tơi</t>
  </si>
  <si>
    <t>13 - 15</t>
  </si>
  <si>
    <t>Tôm đồng</t>
  </si>
  <si>
    <t>1</t>
  </si>
  <si>
    <t>Bột rang muối</t>
  </si>
  <si>
    <t>Thứ 6
(23/02)</t>
  </si>
  <si>
    <t>Bún chả</t>
  </si>
  <si>
    <t>Bún rối</t>
  </si>
  <si>
    <t>180 - 200</t>
  </si>
  <si>
    <t>Sữa đậu nành</t>
  </si>
  <si>
    <t>33 - 37</t>
  </si>
  <si>
    <t>Hành tây</t>
  </si>
  <si>
    <t>4 - 5</t>
  </si>
  <si>
    <t>Đu đủ</t>
  </si>
  <si>
    <t>6 - 9</t>
  </si>
  <si>
    <t>Cà rốt</t>
  </si>
  <si>
    <t>Gia vị pha nước chấm</t>
  </si>
  <si>
    <r>
      <t xml:space="preserve">Ghi chú : </t>
    </r>
    <r>
      <rPr>
        <b/>
        <sz val="10"/>
        <rFont val=".VnTimeH"/>
        <family val="2"/>
      </rPr>
      <t/>
    </r>
  </si>
  <si>
    <t>1/</t>
  </si>
  <si>
    <t>Bảng tính này áp dụng cho 1 suất</t>
  </si>
  <si>
    <t>2/</t>
  </si>
  <si>
    <t>Thực đơn có thể thay đổi theo nhu cầu và khẩu vị của quý trường</t>
  </si>
  <si>
    <t>3/</t>
  </si>
  <si>
    <t>*) Định lượng Kcal được tính dựa trên nguyên liệu ban đầu cả phần thái bỏ</t>
  </si>
  <si>
    <t>*) Định lượng Kcal trên chỉ bao gồm bữa ăn chính</t>
  </si>
  <si>
    <t>*) Định lương Kcal được tính dựa vào "Phần mềm Xây dựng Thực đơn Cân bằng Dinh Dưỡng"</t>
  </si>
  <si>
    <t>4/</t>
  </si>
  <si>
    <t>*) Định lượng sống là số liệu chính xác</t>
  </si>
  <si>
    <t>*) Định lượng thành phẩm mang tính chất tương đối do có thể hao hụt trong quá trình chế biến</t>
  </si>
  <si>
    <t>5/</t>
  </si>
  <si>
    <t>Giá thực phẩm thay đổi theo ngày</t>
  </si>
  <si>
    <t>6/</t>
  </si>
  <si>
    <t>Gas và gia vị được tính trung bình theo tháng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</si>
</sst>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&quot;?&quot;&quot;?&quot;_);_(@_)"/>
    <numFmt numFmtId="165" formatCode="_(* #,##0_);_(* \(#,##0\);_(* &quot;-&quot;&quot;?&quot;&quot;?&quot;_);_(@_)"/>
    <numFmt numFmtId="166" formatCode="_(* #,##0_);_(* \(#,##0\);_(* &quot;-&quot;??_);_(@_)"/>
    <numFmt numFmtId="167" formatCode="_(* #,##0_);_(* \(#,##0\);_(* &quot;-&quot;???_);_(@_)"/>
  </numFmts>
  <fonts count="14"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i/>
      <u/>
      <sz val="14"/>
      <name val="Times New Roman"/>
      <family val="1"/>
    </font>
    <font>
      <b/>
      <i/>
      <u/>
      <sz val="11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.VnTimeH"/>
      <family val="2"/>
    </font>
    <font>
      <sz val="11"/>
      <name val="Times New Roman"/>
      <family val="1"/>
    </font>
    <font>
      <b/>
      <i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5" fontId="7" fillId="0" borderId="8" xfId="1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5" fontId="7" fillId="0" borderId="10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165" fontId="7" fillId="0" borderId="7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7" fillId="0" borderId="7" xfId="0" quotePrefix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66" fontId="7" fillId="0" borderId="7" xfId="1" applyNumberFormat="1" applyFont="1" applyBorder="1" applyAlignment="1">
      <alignment horizontal="center" vertical="center"/>
    </xf>
    <xf numFmtId="49" fontId="7" fillId="0" borderId="6" xfId="0" quotePrefix="1" applyNumberFormat="1" applyFont="1" applyBorder="1" applyAlignment="1">
      <alignment horizontal="center" vertical="center"/>
    </xf>
    <xf numFmtId="0" fontId="0" fillId="0" borderId="11" xfId="0" applyBorder="1"/>
    <xf numFmtId="0" fontId="5" fillId="0" borderId="12" xfId="0" applyFont="1" applyBorder="1" applyAlignment="1">
      <alignment horizontal="center" vertical="center"/>
    </xf>
    <xf numFmtId="0" fontId="0" fillId="0" borderId="0" xfId="0" applyBorder="1"/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/>
    </xf>
    <xf numFmtId="167" fontId="6" fillId="3" borderId="3" xfId="0" applyNumberFormat="1" applyFont="1" applyFill="1" applyBorder="1" applyAlignment="1"/>
    <xf numFmtId="0" fontId="0" fillId="0" borderId="1" xfId="0" applyBorder="1" applyAlignment="1">
      <alignment horizontal="center" vertical="center"/>
    </xf>
    <xf numFmtId="0" fontId="7" fillId="0" borderId="9" xfId="0" quotePrefix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13" xfId="0" quotePrefix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 vertical="center"/>
    </xf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6" fontId="9" fillId="0" borderId="0" xfId="1" applyNumberFormat="1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/>
    </xf>
    <xf numFmtId="0" fontId="13" fillId="0" borderId="0" xfId="0" applyFont="1"/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 wrapText="1"/>
    </xf>
    <xf numFmtId="0" fontId="9" fillId="0" borderId="0" xfId="0" applyFont="1" applyAlignment="1">
      <alignment horizontal="right"/>
    </xf>
    <xf numFmtId="0" fontId="7" fillId="0" borderId="0" xfId="0" applyFont="1"/>
    <xf numFmtId="0" fontId="9" fillId="0" borderId="0" xfId="0" applyFont="1" applyBorder="1" applyAlignment="1">
      <alignment horizontal="right" vertical="center"/>
    </xf>
    <xf numFmtId="0" fontId="7" fillId="2" borderId="0" xfId="0" applyFont="1" applyFill="1" applyBorder="1"/>
    <xf numFmtId="0" fontId="6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workbookViewId="0">
      <selection activeCell="F55" sqref="F55"/>
    </sheetView>
  </sheetViews>
  <sheetFormatPr defaultColWidth="9.140625" defaultRowHeight="12.75"/>
  <cols>
    <col min="1" max="1" width="7.42578125" customWidth="1"/>
    <col min="2" max="2" width="22.140625" customWidth="1"/>
    <col min="3" max="3" width="18" customWidth="1"/>
    <col min="4" max="4" width="8.42578125" customWidth="1"/>
    <col min="5" max="5" width="8.5703125" customWidth="1"/>
    <col min="6" max="6" width="10" customWidth="1"/>
    <col min="7" max="7" width="10.7109375" customWidth="1"/>
    <col min="8" max="8" width="10" customWidth="1"/>
    <col min="9" max="9" width="13.28515625" customWidth="1"/>
    <col min="10" max="10" width="9.28515625" customWidth="1"/>
    <col min="11" max="11" width="8.85546875" customWidth="1"/>
    <col min="12" max="12" width="11" customWidth="1"/>
    <col min="13" max="13" width="8.7109375" customWidth="1"/>
  </cols>
  <sheetData>
    <row r="1" spans="1:17" ht="17.25" customHeight="1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</row>
    <row r="2" spans="1:17" ht="17.25" customHeight="1">
      <c r="B2" s="3"/>
      <c r="C2" s="3"/>
      <c r="D2" s="3"/>
      <c r="E2" s="3"/>
      <c r="F2" s="3"/>
      <c r="G2" s="3"/>
      <c r="H2" s="3"/>
      <c r="I2" s="3"/>
      <c r="J2" s="3"/>
      <c r="K2" s="3"/>
    </row>
    <row r="3" spans="1:17" ht="18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7" ht="18.75" customHeight="1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7" ht="14.25" customHeight="1">
      <c r="A5" s="6"/>
      <c r="B5" s="6"/>
      <c r="C5" s="6"/>
      <c r="D5" s="6"/>
      <c r="E5" s="6"/>
      <c r="F5" s="6"/>
      <c r="G5" s="6"/>
      <c r="H5" s="6"/>
      <c r="I5" s="7"/>
      <c r="J5" s="7"/>
      <c r="K5" s="7"/>
    </row>
    <row r="6" spans="1:17" ht="18" customHeight="1">
      <c r="A6" s="8" t="s">
        <v>4</v>
      </c>
      <c r="B6" s="8" t="s">
        <v>5</v>
      </c>
      <c r="C6" s="8" t="s">
        <v>6</v>
      </c>
      <c r="D6" s="8"/>
      <c r="E6" s="8"/>
      <c r="F6" s="9"/>
      <c r="G6" s="9"/>
      <c r="H6" s="9"/>
      <c r="I6" s="10" t="s">
        <v>7</v>
      </c>
      <c r="J6" s="10" t="s">
        <v>8</v>
      </c>
      <c r="K6" s="11" t="s">
        <v>9</v>
      </c>
      <c r="L6" s="12" t="s">
        <v>10</v>
      </c>
      <c r="M6" s="12" t="s">
        <v>11</v>
      </c>
    </row>
    <row r="7" spans="1:17" ht="36.75" customHeight="1">
      <c r="A7" s="8"/>
      <c r="B7" s="8"/>
      <c r="C7" s="13" t="s">
        <v>12</v>
      </c>
      <c r="D7" s="14" t="s">
        <v>13</v>
      </c>
      <c r="E7" s="14" t="s">
        <v>14</v>
      </c>
      <c r="F7" s="15" t="s">
        <v>15</v>
      </c>
      <c r="G7" s="15" t="s">
        <v>16</v>
      </c>
      <c r="H7" s="15" t="s">
        <v>17</v>
      </c>
      <c r="I7" s="16"/>
      <c r="J7" s="16"/>
      <c r="K7" s="16"/>
      <c r="L7" s="12"/>
      <c r="M7" s="12"/>
    </row>
    <row r="8" spans="1:17" ht="12" customHeight="1">
      <c r="A8" s="17" t="s">
        <v>18</v>
      </c>
      <c r="B8" s="18"/>
      <c r="C8" s="19"/>
      <c r="D8" s="20"/>
      <c r="E8" s="21"/>
      <c r="F8" s="22"/>
      <c r="G8" s="22"/>
      <c r="H8" s="23"/>
      <c r="I8" s="24"/>
      <c r="J8" s="25"/>
      <c r="K8" s="26"/>
      <c r="L8" s="27"/>
      <c r="M8" s="28"/>
    </row>
    <row r="9" spans="1:17" ht="12" customHeight="1">
      <c r="A9" s="29"/>
      <c r="B9" s="18"/>
      <c r="C9" s="18"/>
      <c r="D9" s="20"/>
      <c r="E9" s="21"/>
      <c r="F9" s="22"/>
      <c r="G9" s="22"/>
      <c r="H9" s="23"/>
      <c r="I9" s="21"/>
      <c r="J9" s="30"/>
      <c r="K9" s="31"/>
      <c r="L9" s="27"/>
      <c r="M9" s="32"/>
    </row>
    <row r="10" spans="1:17" ht="12" customHeight="1">
      <c r="A10" s="29"/>
      <c r="B10" s="18"/>
      <c r="C10" s="18"/>
      <c r="D10" s="20"/>
      <c r="E10" s="33"/>
      <c r="F10" s="22"/>
      <c r="G10" s="22"/>
      <c r="H10" s="23"/>
      <c r="I10" s="21"/>
      <c r="J10" s="30"/>
      <c r="K10" s="31"/>
      <c r="L10" s="27"/>
      <c r="M10" s="32"/>
    </row>
    <row r="11" spans="1:17" ht="12" customHeight="1">
      <c r="A11" s="29"/>
      <c r="B11" s="18"/>
      <c r="C11" s="18"/>
      <c r="D11" s="20"/>
      <c r="E11" s="21"/>
      <c r="F11" s="22"/>
      <c r="G11" s="22"/>
      <c r="H11" s="23"/>
      <c r="I11" s="21"/>
      <c r="J11" s="30"/>
      <c r="K11" s="31"/>
      <c r="L11" s="27"/>
      <c r="M11" s="32"/>
    </row>
    <row r="12" spans="1:17" ht="12" customHeight="1">
      <c r="A12" s="29"/>
      <c r="B12" s="18"/>
      <c r="C12" s="34" t="s">
        <v>19</v>
      </c>
      <c r="D12" s="35"/>
      <c r="E12" s="21"/>
      <c r="F12" s="22"/>
      <c r="G12" s="22"/>
      <c r="H12" s="23"/>
      <c r="I12" s="36"/>
      <c r="J12" s="30"/>
      <c r="K12" s="31"/>
      <c r="L12" s="27"/>
      <c r="M12" s="32"/>
    </row>
    <row r="13" spans="1:17" ht="12" customHeight="1">
      <c r="A13" s="29"/>
      <c r="B13" s="18"/>
      <c r="C13" s="18"/>
      <c r="D13" s="21"/>
      <c r="E13" s="33"/>
      <c r="F13" s="22"/>
      <c r="G13" s="22"/>
      <c r="H13" s="23"/>
      <c r="I13" s="36"/>
      <c r="J13" s="30"/>
      <c r="K13" s="31"/>
      <c r="L13" s="27"/>
      <c r="M13" s="32"/>
    </row>
    <row r="14" spans="1:17" ht="12" customHeight="1">
      <c r="A14" s="29"/>
      <c r="B14" s="18"/>
      <c r="C14" s="18"/>
      <c r="D14" s="20"/>
      <c r="E14" s="37"/>
      <c r="F14" s="22"/>
      <c r="G14" s="22"/>
      <c r="H14" s="23"/>
      <c r="I14" s="21"/>
      <c r="J14" s="30"/>
      <c r="K14" s="31"/>
      <c r="L14" s="27"/>
      <c r="M14" s="32"/>
      <c r="Q14" s="38"/>
    </row>
    <row r="15" spans="1:17" ht="12" customHeight="1">
      <c r="A15" s="39"/>
      <c r="B15" s="18"/>
      <c r="C15" s="18"/>
      <c r="D15" s="20"/>
      <c r="E15" s="37"/>
      <c r="F15" s="22"/>
      <c r="G15" s="22"/>
      <c r="H15" s="23"/>
      <c r="I15" s="21"/>
      <c r="J15" s="30"/>
      <c r="K15" s="31"/>
      <c r="L15" s="27"/>
      <c r="M15" s="32"/>
      <c r="Q15" s="40"/>
    </row>
    <row r="16" spans="1:17" ht="12" customHeight="1">
      <c r="A16" s="39"/>
      <c r="B16" s="19"/>
      <c r="C16" s="19"/>
      <c r="D16" s="21"/>
      <c r="E16" s="21"/>
      <c r="F16" s="22"/>
      <c r="G16" s="22"/>
      <c r="H16" s="41"/>
      <c r="I16" s="21"/>
      <c r="J16" s="30"/>
      <c r="K16" s="31"/>
      <c r="L16" s="27"/>
      <c r="M16" s="32"/>
      <c r="Q16" s="40"/>
    </row>
    <row r="17" spans="1:13" ht="12" customHeight="1">
      <c r="A17" s="29"/>
      <c r="B17" s="42"/>
      <c r="C17" s="42"/>
      <c r="D17" s="43"/>
      <c r="E17" s="43"/>
      <c r="F17" s="22"/>
      <c r="G17" s="22"/>
      <c r="H17" s="44"/>
      <c r="I17" s="45"/>
      <c r="J17" s="45"/>
      <c r="K17" s="46"/>
      <c r="L17" s="27"/>
      <c r="M17" s="47"/>
    </row>
    <row r="18" spans="1:13" ht="12" customHeight="1">
      <c r="A18" s="16"/>
      <c r="B18" s="48"/>
      <c r="C18" s="48"/>
      <c r="D18" s="48"/>
      <c r="E18" s="49"/>
      <c r="F18" s="50"/>
      <c r="G18" s="51"/>
      <c r="H18" s="52"/>
      <c r="I18" s="52"/>
      <c r="J18" s="53"/>
      <c r="K18" s="53"/>
      <c r="L18" s="54"/>
      <c r="M18" s="55"/>
    </row>
    <row r="19" spans="1:13" ht="12" customHeight="1">
      <c r="A19" s="11" t="s">
        <v>20</v>
      </c>
      <c r="B19" s="18"/>
      <c r="C19" s="19"/>
      <c r="D19" s="20"/>
      <c r="E19" s="21"/>
      <c r="F19" s="22"/>
      <c r="G19" s="22"/>
      <c r="H19" s="23"/>
      <c r="I19" s="24"/>
      <c r="J19" s="25"/>
      <c r="K19" s="26"/>
      <c r="L19" s="27"/>
      <c r="M19" s="28"/>
    </row>
    <row r="20" spans="1:13" ht="12" customHeight="1">
      <c r="A20" s="29"/>
      <c r="B20" s="18"/>
      <c r="C20" s="18"/>
      <c r="D20" s="20"/>
      <c r="E20" s="21"/>
      <c r="F20" s="22"/>
      <c r="G20" s="22"/>
      <c r="H20" s="23"/>
      <c r="I20" s="21"/>
      <c r="J20" s="30"/>
      <c r="K20" s="31"/>
      <c r="L20" s="27"/>
      <c r="M20" s="32"/>
    </row>
    <row r="21" spans="1:13" ht="12" customHeight="1">
      <c r="A21" s="29"/>
      <c r="B21" s="18"/>
      <c r="C21" s="18"/>
      <c r="D21" s="21"/>
      <c r="E21" s="20"/>
      <c r="F21" s="22"/>
      <c r="G21" s="22"/>
      <c r="H21" s="41"/>
      <c r="I21" s="21"/>
      <c r="J21" s="30"/>
      <c r="K21" s="31"/>
      <c r="L21" s="27"/>
      <c r="M21" s="32"/>
    </row>
    <row r="22" spans="1:13" ht="12" customHeight="1">
      <c r="A22" s="29"/>
      <c r="B22" s="18"/>
      <c r="C22" s="18"/>
      <c r="D22" s="20"/>
      <c r="E22" s="21"/>
      <c r="F22" s="22"/>
      <c r="G22" s="22"/>
      <c r="H22" s="23"/>
      <c r="I22" s="21"/>
      <c r="J22" s="30"/>
      <c r="K22" s="31"/>
      <c r="L22" s="27"/>
      <c r="M22" s="32"/>
    </row>
    <row r="23" spans="1:13" ht="12" customHeight="1">
      <c r="A23" s="29"/>
      <c r="B23" s="18"/>
      <c r="C23" s="34" t="s">
        <v>19</v>
      </c>
      <c r="D23" s="20"/>
      <c r="E23" s="33"/>
      <c r="F23" s="22"/>
      <c r="G23" s="22"/>
      <c r="H23" s="23"/>
      <c r="I23" s="36"/>
      <c r="J23" s="30"/>
      <c r="K23" s="31"/>
      <c r="L23" s="27"/>
      <c r="M23" s="32"/>
    </row>
    <row r="24" spans="1:13" ht="12" customHeight="1">
      <c r="A24" s="29"/>
      <c r="B24" s="18"/>
      <c r="C24" s="18"/>
      <c r="D24" s="20"/>
      <c r="E24" s="37"/>
      <c r="F24" s="22"/>
      <c r="G24" s="22"/>
      <c r="H24" s="23"/>
      <c r="I24" s="36"/>
      <c r="J24" s="30"/>
      <c r="K24" s="31"/>
      <c r="L24" s="27"/>
      <c r="M24" s="32"/>
    </row>
    <row r="25" spans="1:13" ht="12" customHeight="1">
      <c r="A25" s="29"/>
      <c r="B25" s="18"/>
      <c r="C25" s="18"/>
      <c r="D25" s="20"/>
      <c r="E25" s="37"/>
      <c r="F25" s="22"/>
      <c r="G25" s="22"/>
      <c r="H25" s="23"/>
      <c r="I25" s="36"/>
      <c r="J25" s="30"/>
      <c r="K25" s="31"/>
      <c r="L25" s="27"/>
      <c r="M25" s="32"/>
    </row>
    <row r="26" spans="1:13" ht="12" customHeight="1">
      <c r="A26" s="29"/>
      <c r="B26" s="18"/>
      <c r="C26" s="18"/>
      <c r="D26" s="20"/>
      <c r="E26" s="33"/>
      <c r="F26" s="22"/>
      <c r="G26" s="22"/>
      <c r="H26" s="23"/>
      <c r="I26" s="21"/>
      <c r="J26" s="30"/>
      <c r="K26" s="31"/>
      <c r="L26" s="27"/>
      <c r="M26" s="32"/>
    </row>
    <row r="27" spans="1:13" ht="12" customHeight="1">
      <c r="A27" s="29"/>
      <c r="B27" s="19"/>
      <c r="C27" s="19"/>
      <c r="D27" s="21"/>
      <c r="E27" s="21"/>
      <c r="F27" s="22"/>
      <c r="G27" s="22"/>
      <c r="H27" s="41"/>
      <c r="I27" s="21"/>
      <c r="J27" s="30"/>
      <c r="K27" s="31"/>
      <c r="L27" s="27"/>
      <c r="M27" s="32"/>
    </row>
    <row r="28" spans="1:13" ht="12" customHeight="1">
      <c r="A28" s="29"/>
      <c r="B28" s="42"/>
      <c r="C28" s="42"/>
      <c r="D28" s="43"/>
      <c r="E28" s="43"/>
      <c r="F28" s="22"/>
      <c r="G28" s="22"/>
      <c r="H28" s="44"/>
      <c r="I28" s="45"/>
      <c r="J28" s="45"/>
      <c r="K28" s="46"/>
      <c r="L28" s="27"/>
      <c r="M28" s="47"/>
    </row>
    <row r="29" spans="1:13" ht="12" customHeight="1">
      <c r="A29" s="16"/>
      <c r="B29" s="48"/>
      <c r="C29" s="48"/>
      <c r="D29" s="48"/>
      <c r="E29" s="49"/>
      <c r="F29" s="50"/>
      <c r="G29" s="51"/>
      <c r="H29" s="52"/>
      <c r="I29" s="52"/>
      <c r="J29" s="53"/>
      <c r="K29" s="53"/>
      <c r="L29" s="54"/>
      <c r="M29" s="55"/>
    </row>
    <row r="30" spans="1:13" ht="12" customHeight="1">
      <c r="A30" s="11" t="s">
        <v>21</v>
      </c>
      <c r="B30" s="18" t="s">
        <v>22</v>
      </c>
      <c r="C30" s="19" t="s">
        <v>23</v>
      </c>
      <c r="D30" s="20">
        <v>100</v>
      </c>
      <c r="E30" s="21">
        <v>190</v>
      </c>
      <c r="F30" s="22">
        <v>20000</v>
      </c>
      <c r="G30" s="22">
        <f>F30*D30/1000</f>
        <v>2000</v>
      </c>
      <c r="H30" s="44">
        <v>345.8</v>
      </c>
      <c r="I30" s="24" t="s">
        <v>24</v>
      </c>
      <c r="J30" s="25">
        <v>2500</v>
      </c>
      <c r="K30" s="26"/>
      <c r="L30" s="27" t="s">
        <v>25</v>
      </c>
      <c r="M30" s="28"/>
    </row>
    <row r="31" spans="1:13" ht="12" customHeight="1">
      <c r="A31" s="29"/>
      <c r="B31" s="19" t="s">
        <v>26</v>
      </c>
      <c r="C31" s="18" t="s">
        <v>27</v>
      </c>
      <c r="D31" s="21">
        <v>38</v>
      </c>
      <c r="E31" s="33" t="s">
        <v>28</v>
      </c>
      <c r="F31" s="22">
        <v>110000</v>
      </c>
      <c r="G31" s="22">
        <f>F31*D31/1000</f>
        <v>4180</v>
      </c>
      <c r="H31" s="41">
        <v>35.799999999999997</v>
      </c>
      <c r="I31" s="21"/>
      <c r="J31" s="30"/>
      <c r="K31" s="31"/>
      <c r="L31" s="56"/>
      <c r="M31" s="32"/>
    </row>
    <row r="32" spans="1:13" ht="12" customHeight="1">
      <c r="A32" s="29"/>
      <c r="B32" s="18" t="s">
        <v>29</v>
      </c>
      <c r="C32" s="18" t="s">
        <v>30</v>
      </c>
      <c r="D32" s="21">
        <v>54</v>
      </c>
      <c r="E32" s="20" t="s">
        <v>31</v>
      </c>
      <c r="F32" s="22">
        <v>28000</v>
      </c>
      <c r="G32" s="22">
        <f t="shared" ref="G32:G38" si="0">F32*D32/1000</f>
        <v>1512</v>
      </c>
      <c r="H32" s="41">
        <v>52.2</v>
      </c>
      <c r="I32" s="21" t="s">
        <v>32</v>
      </c>
      <c r="J32" s="30">
        <v>600</v>
      </c>
      <c r="K32" s="31"/>
      <c r="L32" s="56"/>
      <c r="M32" s="32"/>
    </row>
    <row r="33" spans="1:13" ht="12" customHeight="1">
      <c r="A33" s="29"/>
      <c r="B33" s="18" t="s">
        <v>33</v>
      </c>
      <c r="C33" s="18" t="s">
        <v>34</v>
      </c>
      <c r="D33" s="20">
        <v>24</v>
      </c>
      <c r="E33" s="57" t="s">
        <v>35</v>
      </c>
      <c r="F33" s="22">
        <v>22000</v>
      </c>
      <c r="G33" s="22">
        <f t="shared" si="0"/>
        <v>528</v>
      </c>
      <c r="H33" s="23">
        <v>5.4</v>
      </c>
      <c r="I33" s="21"/>
      <c r="J33" s="30"/>
      <c r="K33" s="31"/>
      <c r="L33" s="56"/>
      <c r="M33" s="32"/>
    </row>
    <row r="34" spans="1:13" ht="12" customHeight="1">
      <c r="A34" s="29"/>
      <c r="B34" s="18" t="s">
        <v>36</v>
      </c>
      <c r="C34" s="18" t="s">
        <v>37</v>
      </c>
      <c r="D34" s="20">
        <v>5</v>
      </c>
      <c r="E34" s="33" t="s">
        <v>38</v>
      </c>
      <c r="F34" s="22">
        <v>110000</v>
      </c>
      <c r="G34" s="22">
        <f t="shared" si="0"/>
        <v>550</v>
      </c>
      <c r="H34" s="23">
        <v>7</v>
      </c>
      <c r="I34" s="36" t="s">
        <v>39</v>
      </c>
      <c r="J34" s="30">
        <v>500</v>
      </c>
      <c r="K34" s="31"/>
      <c r="L34" s="56"/>
      <c r="M34" s="32"/>
    </row>
    <row r="35" spans="1:13" ht="12" customHeight="1">
      <c r="A35" s="29"/>
      <c r="B35" s="18"/>
      <c r="C35" s="18" t="s">
        <v>40</v>
      </c>
      <c r="D35" s="20">
        <v>61</v>
      </c>
      <c r="E35" s="21" t="s">
        <v>31</v>
      </c>
      <c r="F35" s="22">
        <v>20000</v>
      </c>
      <c r="G35" s="22">
        <f t="shared" si="0"/>
        <v>1220</v>
      </c>
      <c r="H35" s="23">
        <v>21.5</v>
      </c>
      <c r="I35" s="36"/>
      <c r="J35" s="30"/>
      <c r="K35" s="31"/>
      <c r="L35" s="56"/>
      <c r="M35" s="32"/>
    </row>
    <row r="36" spans="1:13" ht="12" customHeight="1">
      <c r="A36" s="29"/>
      <c r="B36" s="18"/>
      <c r="C36" s="18" t="s">
        <v>41</v>
      </c>
      <c r="D36" s="20">
        <v>4</v>
      </c>
      <c r="E36" s="37" t="s">
        <v>42</v>
      </c>
      <c r="F36" s="22">
        <v>110000</v>
      </c>
      <c r="G36" s="22">
        <f t="shared" si="0"/>
        <v>440</v>
      </c>
      <c r="H36" s="23">
        <v>5.6</v>
      </c>
      <c r="I36" s="21" t="s">
        <v>43</v>
      </c>
      <c r="J36" s="30">
        <v>100</v>
      </c>
      <c r="K36" s="31"/>
      <c r="L36" s="56"/>
      <c r="M36" s="32"/>
    </row>
    <row r="37" spans="1:13" ht="12" customHeight="1">
      <c r="A37" s="29"/>
      <c r="B37" s="18"/>
      <c r="C37" s="18" t="s">
        <v>44</v>
      </c>
      <c r="D37" s="20">
        <v>7</v>
      </c>
      <c r="E37" s="33" t="s">
        <v>45</v>
      </c>
      <c r="F37" s="22">
        <v>50000</v>
      </c>
      <c r="G37" s="22">
        <f t="shared" si="0"/>
        <v>350</v>
      </c>
      <c r="H37" s="23">
        <v>2.8</v>
      </c>
      <c r="I37" s="21"/>
      <c r="J37" s="30"/>
      <c r="K37" s="31"/>
      <c r="L37" s="56"/>
      <c r="M37" s="32"/>
    </row>
    <row r="38" spans="1:13" ht="12" customHeight="1">
      <c r="A38" s="29"/>
      <c r="B38" s="18"/>
      <c r="C38" s="18" t="s">
        <v>46</v>
      </c>
      <c r="D38" s="20">
        <v>32</v>
      </c>
      <c r="E38" s="37"/>
      <c r="F38" s="22">
        <v>35000</v>
      </c>
      <c r="G38" s="22">
        <f t="shared" si="0"/>
        <v>1120</v>
      </c>
      <c r="H38" s="41">
        <v>35</v>
      </c>
      <c r="I38" s="21"/>
      <c r="J38" s="30"/>
      <c r="K38" s="31"/>
      <c r="L38" s="56"/>
      <c r="M38" s="32"/>
    </row>
    <row r="39" spans="1:13" ht="12" customHeight="1">
      <c r="A39" s="29"/>
      <c r="B39" s="18"/>
      <c r="C39" s="19" t="s">
        <v>47</v>
      </c>
      <c r="D39" s="43"/>
      <c r="E39" s="43"/>
      <c r="F39" s="22"/>
      <c r="G39" s="22">
        <f>G41-G40-G38-G37-G36-G35-G34-G33-G32-G31-G30</f>
        <v>1300</v>
      </c>
      <c r="H39" s="41">
        <v>90</v>
      </c>
      <c r="I39" s="21"/>
      <c r="J39" s="30"/>
      <c r="K39" s="31"/>
      <c r="L39" s="56"/>
      <c r="M39" s="32"/>
    </row>
    <row r="40" spans="1:13" ht="12" customHeight="1">
      <c r="A40" s="29"/>
      <c r="B40" s="18"/>
      <c r="C40" s="42" t="s">
        <v>48</v>
      </c>
      <c r="D40" s="43"/>
      <c r="E40" s="43"/>
      <c r="F40" s="22">
        <v>1500</v>
      </c>
      <c r="G40" s="22">
        <f>F40</f>
        <v>1500</v>
      </c>
      <c r="H40" s="44"/>
      <c r="I40" s="21"/>
      <c r="J40" s="30"/>
      <c r="K40" s="31"/>
      <c r="L40" s="56"/>
      <c r="M40" s="32"/>
    </row>
    <row r="41" spans="1:13" ht="12" customHeight="1">
      <c r="A41" s="16"/>
      <c r="B41" s="48"/>
      <c r="C41" s="48"/>
      <c r="D41" s="48"/>
      <c r="E41" s="49"/>
      <c r="F41" s="50"/>
      <c r="G41" s="51">
        <f>24000-J41-K41-L41</f>
        <v>14700</v>
      </c>
      <c r="H41" s="52">
        <f>SUM(H30:H40)</f>
        <v>601.1</v>
      </c>
      <c r="I41" s="52"/>
      <c r="J41" s="53">
        <f>SUM(J30:J40)</f>
        <v>3700</v>
      </c>
      <c r="K41" s="53">
        <v>1200</v>
      </c>
      <c r="L41" s="54">
        <v>4400</v>
      </c>
      <c r="M41" s="55">
        <f>G41+J41+K41+L41</f>
        <v>24000</v>
      </c>
    </row>
    <row r="42" spans="1:13" ht="12" customHeight="1">
      <c r="A42" s="11" t="s">
        <v>49</v>
      </c>
      <c r="B42" s="18" t="s">
        <v>22</v>
      </c>
      <c r="C42" s="19" t="s">
        <v>23</v>
      </c>
      <c r="D42" s="20">
        <v>100</v>
      </c>
      <c r="E42" s="21">
        <v>190</v>
      </c>
      <c r="F42" s="22">
        <v>20000</v>
      </c>
      <c r="G42" s="22">
        <f>F42*D42/1000</f>
        <v>2000</v>
      </c>
      <c r="H42" s="44">
        <v>345.8</v>
      </c>
      <c r="I42" s="24" t="s">
        <v>24</v>
      </c>
      <c r="J42" s="25">
        <v>2500</v>
      </c>
      <c r="K42" s="26"/>
      <c r="L42" s="27" t="s">
        <v>50</v>
      </c>
      <c r="M42" s="28"/>
    </row>
    <row r="43" spans="1:13" ht="12" customHeight="1">
      <c r="A43" s="29"/>
      <c r="B43" s="18" t="s">
        <v>51</v>
      </c>
      <c r="C43" s="18" t="s">
        <v>52</v>
      </c>
      <c r="D43" s="20">
        <v>82</v>
      </c>
      <c r="E43" s="21" t="s">
        <v>53</v>
      </c>
      <c r="F43" s="22">
        <v>80000</v>
      </c>
      <c r="G43" s="22">
        <f t="shared" ref="G43:G50" si="1">F43*D43/1000</f>
        <v>6560</v>
      </c>
      <c r="H43" s="41">
        <v>179</v>
      </c>
      <c r="I43" s="21"/>
      <c r="J43" s="30"/>
      <c r="K43" s="31"/>
      <c r="L43" s="27"/>
      <c r="M43" s="32"/>
    </row>
    <row r="44" spans="1:13" ht="12" customHeight="1">
      <c r="A44" s="29"/>
      <c r="B44" s="18" t="s">
        <v>54</v>
      </c>
      <c r="C44" s="18" t="s">
        <v>55</v>
      </c>
      <c r="D44" s="20">
        <v>42</v>
      </c>
      <c r="E44" s="21" t="s">
        <v>56</v>
      </c>
      <c r="F44" s="22">
        <v>22000</v>
      </c>
      <c r="G44" s="22">
        <f t="shared" si="1"/>
        <v>924</v>
      </c>
      <c r="H44" s="41">
        <v>40.299999999999997</v>
      </c>
      <c r="I44" s="21" t="s">
        <v>32</v>
      </c>
      <c r="J44" s="30">
        <v>600</v>
      </c>
      <c r="K44" s="31"/>
      <c r="L44" s="27"/>
      <c r="M44" s="32"/>
    </row>
    <row r="45" spans="1:13" ht="12" customHeight="1">
      <c r="A45" s="29"/>
      <c r="B45" s="18" t="s">
        <v>57</v>
      </c>
      <c r="C45" s="18" t="s">
        <v>37</v>
      </c>
      <c r="D45" s="20">
        <v>6</v>
      </c>
      <c r="E45" s="57" t="s">
        <v>38</v>
      </c>
      <c r="F45" s="22">
        <v>110000</v>
      </c>
      <c r="G45" s="22">
        <f t="shared" si="1"/>
        <v>660</v>
      </c>
      <c r="H45" s="23">
        <v>8.3000000000000007</v>
      </c>
      <c r="I45" s="21"/>
      <c r="J45" s="30"/>
      <c r="K45" s="31"/>
      <c r="L45" s="27"/>
      <c r="M45" s="32"/>
    </row>
    <row r="46" spans="1:13" ht="12" customHeight="1">
      <c r="A46" s="29"/>
      <c r="B46" s="18" t="s">
        <v>58</v>
      </c>
      <c r="C46" s="18" t="s">
        <v>34</v>
      </c>
      <c r="D46" s="20">
        <v>6</v>
      </c>
      <c r="E46" s="57" t="s">
        <v>38</v>
      </c>
      <c r="F46" s="22">
        <v>22000</v>
      </c>
      <c r="G46" s="22">
        <f t="shared" si="1"/>
        <v>132</v>
      </c>
      <c r="H46" s="23">
        <v>1.3</v>
      </c>
      <c r="I46" s="36" t="s">
        <v>39</v>
      </c>
      <c r="J46" s="30">
        <v>500</v>
      </c>
      <c r="K46" s="31"/>
      <c r="L46" s="27"/>
      <c r="M46" s="32"/>
    </row>
    <row r="47" spans="1:13" ht="12" customHeight="1">
      <c r="A47" s="29"/>
      <c r="B47" s="18"/>
      <c r="C47" s="18" t="s">
        <v>59</v>
      </c>
      <c r="D47" s="20">
        <v>65</v>
      </c>
      <c r="E47" s="58" t="s">
        <v>60</v>
      </c>
      <c r="F47" s="22">
        <v>15000</v>
      </c>
      <c r="G47" s="22">
        <f t="shared" si="1"/>
        <v>975</v>
      </c>
      <c r="H47" s="23">
        <v>11</v>
      </c>
      <c r="I47" s="36"/>
      <c r="J47" s="30"/>
      <c r="K47" s="31"/>
      <c r="L47" s="27"/>
      <c r="M47" s="32"/>
    </row>
    <row r="48" spans="1:13" ht="12" customHeight="1">
      <c r="A48" s="29"/>
      <c r="B48" s="18"/>
      <c r="C48" s="18" t="s">
        <v>61</v>
      </c>
      <c r="D48" s="35">
        <v>24</v>
      </c>
      <c r="E48" s="21" t="s">
        <v>62</v>
      </c>
      <c r="F48" s="22">
        <v>15000</v>
      </c>
      <c r="G48" s="22">
        <f t="shared" si="1"/>
        <v>360</v>
      </c>
      <c r="H48" s="23">
        <v>5.7</v>
      </c>
      <c r="I48" s="21" t="s">
        <v>43</v>
      </c>
      <c r="J48" s="30">
        <v>100</v>
      </c>
      <c r="K48" s="31"/>
      <c r="L48" s="27"/>
      <c r="M48" s="32"/>
    </row>
    <row r="49" spans="1:13" ht="12" customHeight="1">
      <c r="A49" s="29"/>
      <c r="B49" s="18"/>
      <c r="C49" s="18" t="s">
        <v>63</v>
      </c>
      <c r="D49" s="35">
        <v>1.2</v>
      </c>
      <c r="E49" s="33" t="s">
        <v>64</v>
      </c>
      <c r="F49" s="22">
        <v>200000</v>
      </c>
      <c r="G49" s="22">
        <f t="shared" si="1"/>
        <v>240</v>
      </c>
      <c r="H49" s="23">
        <v>1.8</v>
      </c>
      <c r="I49" s="21"/>
      <c r="J49" s="30"/>
      <c r="K49" s="31"/>
      <c r="L49" s="27"/>
      <c r="M49" s="32"/>
    </row>
    <row r="50" spans="1:13" ht="12" customHeight="1">
      <c r="A50" s="29"/>
      <c r="B50" s="18"/>
      <c r="C50" s="18" t="s">
        <v>65</v>
      </c>
      <c r="D50" s="59">
        <v>1.2</v>
      </c>
      <c r="E50" s="60" t="s">
        <v>64</v>
      </c>
      <c r="F50" s="22">
        <v>210000</v>
      </c>
      <c r="G50" s="22">
        <f t="shared" si="1"/>
        <v>252</v>
      </c>
      <c r="H50" s="23"/>
      <c r="I50" s="21"/>
      <c r="J50" s="30"/>
      <c r="K50" s="31"/>
      <c r="L50" s="27"/>
      <c r="M50" s="32"/>
    </row>
    <row r="51" spans="1:13" ht="12" customHeight="1">
      <c r="A51" s="29"/>
      <c r="B51" s="19"/>
      <c r="C51" s="19" t="s">
        <v>47</v>
      </c>
      <c r="D51" s="43"/>
      <c r="E51" s="43"/>
      <c r="F51" s="22"/>
      <c r="G51" s="22">
        <f>G53-G52-G50-G49-G48-G47-G46-G45-G44-G43-G42</f>
        <v>1397</v>
      </c>
      <c r="H51" s="41">
        <v>80</v>
      </c>
      <c r="I51" s="21"/>
      <c r="J51" s="30"/>
      <c r="K51" s="31"/>
      <c r="L51" s="27"/>
      <c r="M51" s="32"/>
    </row>
    <row r="52" spans="1:13" ht="12" customHeight="1">
      <c r="A52" s="29"/>
      <c r="B52" s="19"/>
      <c r="C52" s="42" t="s">
        <v>48</v>
      </c>
      <c r="D52" s="43"/>
      <c r="E52" s="43"/>
      <c r="F52" s="22">
        <v>1500</v>
      </c>
      <c r="G52" s="22">
        <f>F52</f>
        <v>1500</v>
      </c>
      <c r="H52" s="44"/>
      <c r="I52" s="21"/>
      <c r="J52" s="21"/>
      <c r="K52" s="46"/>
      <c r="L52" s="27"/>
      <c r="M52" s="47"/>
    </row>
    <row r="53" spans="1:13" ht="12" customHeight="1">
      <c r="A53" s="16"/>
      <c r="B53" s="48"/>
      <c r="C53" s="48"/>
      <c r="D53" s="48"/>
      <c r="E53" s="49"/>
      <c r="F53" s="50"/>
      <c r="G53" s="51">
        <f>24000-J53-K53-L53</f>
        <v>15000</v>
      </c>
      <c r="H53" s="52">
        <f>SUM(H42:H52)</f>
        <v>673.19999999999982</v>
      </c>
      <c r="I53" s="52"/>
      <c r="J53" s="53">
        <f>SUM(J42:J52)</f>
        <v>3700</v>
      </c>
      <c r="K53" s="53">
        <v>1200</v>
      </c>
      <c r="L53" s="54">
        <v>4100</v>
      </c>
      <c r="M53" s="55">
        <f>G53+J53+K53+L53</f>
        <v>24000</v>
      </c>
    </row>
    <row r="54" spans="1:13" ht="12" customHeight="1">
      <c r="A54" s="17" t="s">
        <v>66</v>
      </c>
      <c r="B54" s="19" t="s">
        <v>67</v>
      </c>
      <c r="C54" s="18" t="s">
        <v>68</v>
      </c>
      <c r="D54" s="21">
        <v>222</v>
      </c>
      <c r="E54" s="21" t="s">
        <v>69</v>
      </c>
      <c r="F54" s="22">
        <v>14000</v>
      </c>
      <c r="G54" s="22">
        <f>F54*D54/1000</f>
        <v>3108</v>
      </c>
      <c r="H54" s="41">
        <v>247.8</v>
      </c>
      <c r="I54" s="24" t="s">
        <v>24</v>
      </c>
      <c r="J54" s="25">
        <v>2500</v>
      </c>
      <c r="K54" s="31"/>
      <c r="L54" s="61" t="s">
        <v>70</v>
      </c>
      <c r="M54" s="28"/>
    </row>
    <row r="55" spans="1:13" ht="12" customHeight="1">
      <c r="A55" s="29"/>
      <c r="B55" s="18"/>
      <c r="C55" s="18" t="s">
        <v>37</v>
      </c>
      <c r="D55" s="21">
        <v>73</v>
      </c>
      <c r="E55" s="20" t="s">
        <v>71</v>
      </c>
      <c r="F55" s="22">
        <v>110000</v>
      </c>
      <c r="G55" s="22">
        <f>F55*D55/1000</f>
        <v>8030</v>
      </c>
      <c r="H55" s="41">
        <v>101.5</v>
      </c>
      <c r="I55" s="21"/>
      <c r="J55" s="30"/>
      <c r="K55" s="31"/>
      <c r="L55" s="61"/>
      <c r="M55" s="32"/>
    </row>
    <row r="56" spans="1:13" ht="12" customHeight="1">
      <c r="A56" s="29"/>
      <c r="B56" s="18"/>
      <c r="C56" s="18" t="s">
        <v>72</v>
      </c>
      <c r="D56" s="21">
        <v>10</v>
      </c>
      <c r="E56" s="62" t="s">
        <v>73</v>
      </c>
      <c r="F56" s="22">
        <v>15000</v>
      </c>
      <c r="G56" s="22">
        <f>F56*D56/1000</f>
        <v>150</v>
      </c>
      <c r="H56" s="41">
        <v>4.5</v>
      </c>
      <c r="I56" s="21" t="s">
        <v>32</v>
      </c>
      <c r="J56" s="30">
        <v>600</v>
      </c>
      <c r="K56" s="31"/>
      <c r="L56" s="61"/>
      <c r="M56" s="32"/>
    </row>
    <row r="57" spans="1:13" ht="12" customHeight="1">
      <c r="A57" s="29"/>
      <c r="B57" s="18"/>
      <c r="C57" s="18" t="s">
        <v>74</v>
      </c>
      <c r="D57" s="21">
        <v>18</v>
      </c>
      <c r="E57" s="62" t="s">
        <v>75</v>
      </c>
      <c r="F57" s="22">
        <v>20000</v>
      </c>
      <c r="G57" s="22">
        <f>F57*D57/1000</f>
        <v>360</v>
      </c>
      <c r="H57" s="41">
        <v>5.3</v>
      </c>
      <c r="I57" s="21"/>
      <c r="J57" s="30"/>
      <c r="K57" s="31"/>
      <c r="L57" s="61"/>
      <c r="M57" s="32"/>
    </row>
    <row r="58" spans="1:13" ht="12" customHeight="1">
      <c r="A58" s="29"/>
      <c r="B58" s="18"/>
      <c r="C58" s="18" t="s">
        <v>76</v>
      </c>
      <c r="D58" s="21">
        <v>6</v>
      </c>
      <c r="E58" s="62" t="s">
        <v>38</v>
      </c>
      <c r="F58" s="22">
        <v>23000</v>
      </c>
      <c r="G58" s="22">
        <f>F58*D58/1000</f>
        <v>138</v>
      </c>
      <c r="H58" s="41">
        <v>2.6</v>
      </c>
      <c r="I58" s="36" t="s">
        <v>39</v>
      </c>
      <c r="J58" s="30">
        <v>500</v>
      </c>
      <c r="K58" s="31"/>
      <c r="L58" s="61"/>
      <c r="M58" s="32"/>
    </row>
    <row r="59" spans="1:13" ht="12" customHeight="1">
      <c r="A59" s="29"/>
      <c r="B59" s="18"/>
      <c r="C59" s="19" t="s">
        <v>77</v>
      </c>
      <c r="D59" s="43"/>
      <c r="E59" s="43"/>
      <c r="F59" s="22"/>
      <c r="G59" s="22">
        <f>G61-G54-G55-G56-G57-G58-G60</f>
        <v>1814</v>
      </c>
      <c r="H59" s="41">
        <v>50</v>
      </c>
      <c r="I59" s="36"/>
      <c r="J59" s="30"/>
      <c r="K59" s="31"/>
      <c r="L59" s="61"/>
      <c r="M59" s="32"/>
    </row>
    <row r="60" spans="1:13" ht="12" customHeight="1">
      <c r="A60" s="29"/>
      <c r="B60" s="18"/>
      <c r="C60" s="42" t="s">
        <v>48</v>
      </c>
      <c r="D60" s="43"/>
      <c r="E60" s="43"/>
      <c r="F60" s="22">
        <v>1500</v>
      </c>
      <c r="G60" s="22">
        <f>F60</f>
        <v>1500</v>
      </c>
      <c r="H60" s="44"/>
      <c r="I60" s="21" t="s">
        <v>43</v>
      </c>
      <c r="J60" s="30">
        <v>100</v>
      </c>
      <c r="K60" s="31"/>
      <c r="L60" s="61"/>
      <c r="M60" s="32"/>
    </row>
    <row r="61" spans="1:13" ht="15.75" customHeight="1">
      <c r="A61" s="16"/>
      <c r="B61" s="48"/>
      <c r="C61" s="48"/>
      <c r="D61" s="48"/>
      <c r="E61" s="49"/>
      <c r="F61" s="50"/>
      <c r="G61" s="51">
        <f>24000-J61-K61-L61</f>
        <v>15100</v>
      </c>
      <c r="H61" s="52">
        <f>SUM(H54:H60)</f>
        <v>411.70000000000005</v>
      </c>
      <c r="I61" s="52"/>
      <c r="J61" s="53">
        <f>SUM(J54:J60)</f>
        <v>3700</v>
      </c>
      <c r="K61" s="53">
        <v>1200</v>
      </c>
      <c r="L61" s="54">
        <v>4000</v>
      </c>
      <c r="M61" s="55">
        <f>G61+J61+K61+L61</f>
        <v>24000</v>
      </c>
    </row>
    <row r="62" spans="1:13" ht="15.75" customHeight="1">
      <c r="A62" s="63" t="s">
        <v>78</v>
      </c>
      <c r="B62" s="64"/>
      <c r="C62" s="64"/>
      <c r="D62" s="65"/>
      <c r="E62" s="65"/>
      <c r="F62" s="66"/>
      <c r="G62" s="67"/>
      <c r="H62" s="67"/>
      <c r="I62" s="67"/>
      <c r="J62" s="67"/>
      <c r="K62" s="67"/>
      <c r="L62" s="67"/>
      <c r="M62" s="67"/>
    </row>
    <row r="63" spans="1:13" ht="12.75" customHeight="1">
      <c r="A63" s="68" t="s">
        <v>79</v>
      </c>
      <c r="B63" s="69" t="s">
        <v>80</v>
      </c>
      <c r="C63" s="69"/>
      <c r="D63" s="70"/>
      <c r="E63" s="65"/>
      <c r="F63" s="64"/>
      <c r="G63" s="71"/>
      <c r="H63" s="71"/>
      <c r="I63" s="71"/>
      <c r="J63" s="71"/>
      <c r="K63" s="71"/>
      <c r="L63" s="71"/>
      <c r="M63" s="71"/>
    </row>
    <row r="64" spans="1:13" ht="15">
      <c r="A64" s="68" t="s">
        <v>81</v>
      </c>
      <c r="B64" s="69" t="s">
        <v>82</v>
      </c>
      <c r="C64" s="69"/>
      <c r="D64" s="70"/>
      <c r="E64" s="65"/>
      <c r="F64" s="64"/>
      <c r="G64" s="71"/>
      <c r="H64" s="71"/>
      <c r="I64" s="71"/>
      <c r="J64" s="71"/>
      <c r="K64" s="71"/>
      <c r="L64" s="71"/>
      <c r="M64" s="71"/>
    </row>
    <row r="65" spans="1:13" ht="15">
      <c r="A65" s="72" t="s">
        <v>83</v>
      </c>
      <c r="B65" s="69" t="s">
        <v>84</v>
      </c>
      <c r="C65" s="69"/>
      <c r="D65" s="73"/>
      <c r="E65" s="73"/>
      <c r="F65" s="73"/>
      <c r="G65" s="71"/>
      <c r="H65" s="71"/>
      <c r="I65" s="71"/>
      <c r="J65" s="71"/>
      <c r="K65" s="71"/>
      <c r="L65" s="71"/>
      <c r="M65" s="71"/>
    </row>
    <row r="66" spans="1:13" ht="13.5">
      <c r="A66" s="73"/>
      <c r="B66" s="69" t="s">
        <v>85</v>
      </c>
      <c r="C66" s="69"/>
      <c r="D66" s="73"/>
      <c r="E66" s="73"/>
      <c r="F66" s="73"/>
      <c r="G66" s="73"/>
      <c r="H66" s="73"/>
      <c r="I66" s="73"/>
      <c r="J66" s="73"/>
      <c r="K66" s="73"/>
    </row>
    <row r="67" spans="1:13" ht="13.5">
      <c r="A67" s="73"/>
      <c r="B67" s="69" t="s">
        <v>86</v>
      </c>
      <c r="C67" s="69"/>
      <c r="D67" s="73"/>
      <c r="E67" s="73"/>
      <c r="F67" s="73"/>
      <c r="G67" s="73"/>
      <c r="H67" s="73"/>
      <c r="I67" s="73"/>
      <c r="J67" s="73"/>
      <c r="K67" s="73"/>
    </row>
    <row r="68" spans="1:13" ht="13.5">
      <c r="A68" s="74" t="s">
        <v>87</v>
      </c>
      <c r="B68" s="69" t="s">
        <v>88</v>
      </c>
      <c r="C68" s="69"/>
      <c r="D68" s="73"/>
      <c r="E68" s="73"/>
      <c r="F68" s="73"/>
      <c r="G68" s="73"/>
      <c r="H68" s="73"/>
      <c r="I68" s="73"/>
      <c r="J68" s="73"/>
      <c r="K68" s="73"/>
    </row>
    <row r="69" spans="1:13" ht="13.5">
      <c r="A69" s="73"/>
      <c r="B69" s="69" t="s">
        <v>89</v>
      </c>
      <c r="C69" s="69"/>
      <c r="D69" s="73"/>
      <c r="E69" s="73"/>
      <c r="F69" s="73"/>
    </row>
    <row r="70" spans="1:13" ht="13.5">
      <c r="A70" s="74" t="s">
        <v>90</v>
      </c>
      <c r="B70" s="69" t="s">
        <v>91</v>
      </c>
      <c r="C70" s="69"/>
      <c r="D70" s="75"/>
      <c r="E70" s="75"/>
      <c r="F70" s="75"/>
    </row>
    <row r="71" spans="1:13" ht="13.5">
      <c r="A71" s="76" t="s">
        <v>92</v>
      </c>
      <c r="B71" s="69" t="s">
        <v>93</v>
      </c>
    </row>
  </sheetData>
  <mergeCells count="33">
    <mergeCell ref="A42:A53"/>
    <mergeCell ref="K42:K52"/>
    <mergeCell ref="L42:L52"/>
    <mergeCell ref="M42:M52"/>
    <mergeCell ref="A54:A61"/>
    <mergeCell ref="K54:K60"/>
    <mergeCell ref="L54:L60"/>
    <mergeCell ref="M54:M60"/>
    <mergeCell ref="A19:A29"/>
    <mergeCell ref="K19:K28"/>
    <mergeCell ref="L19:L28"/>
    <mergeCell ref="M19:M28"/>
    <mergeCell ref="A30:A41"/>
    <mergeCell ref="K30:K40"/>
    <mergeCell ref="L30:L40"/>
    <mergeCell ref="M30:M40"/>
    <mergeCell ref="K6:K7"/>
    <mergeCell ref="L6:L7"/>
    <mergeCell ref="M6:M7"/>
    <mergeCell ref="A8:A18"/>
    <mergeCell ref="K8:K17"/>
    <mergeCell ref="L8:L17"/>
    <mergeCell ref="M8:M17"/>
    <mergeCell ref="A1:C1"/>
    <mergeCell ref="D1:M1"/>
    <mergeCell ref="A3:L3"/>
    <mergeCell ref="A4:M4"/>
    <mergeCell ref="A5:H5"/>
    <mergeCell ref="A6:A7"/>
    <mergeCell ref="B6:B7"/>
    <mergeCell ref="C6:H6"/>
    <mergeCell ref="I6:I7"/>
    <mergeCell ref="J6:J7"/>
  </mergeCells>
  <pageMargins left="0.24" right="0.2" top="0.21" bottom="0.2" header="0.2" footer="0.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19.02 đến 23.02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2018-02-12T10:35:31Z</dcterms:created>
  <dcterms:modified xsi:type="dcterms:W3CDTF">2018-02-12T10:35:55Z</dcterms:modified>
</cp:coreProperties>
</file>